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medcenarc03\Bioetica\BIOÉTICA CLÍNICA\Consentimiento Informado\Seguimiento Semestral\Seguimiento  al CI\Reportes\Reporte I Semestre 2018\"/>
    </mc:Choice>
  </mc:AlternateContent>
  <xr:revisionPtr revIDLastSave="0" documentId="10_ncr:100000_{B216EDEA-B4F0-48B6-94F3-D0F1DB1BA09A}" xr6:coauthVersionLast="31" xr6:coauthVersionMax="31" xr10:uidLastSave="{00000000-0000-0000-0000-000000000000}"/>
  <bookViews>
    <workbookView xWindow="0" yWindow="0" windowWidth="28800" windowHeight="13905" xr2:uid="{00000000-000D-0000-FFFF-FFFF00000000}"/>
  </bookViews>
  <sheets>
    <sheet name="CONSULTA" sheetId="7" r:id="rId1"/>
    <sheet name="GENERAL" sheetId="3" state="hidden" r:id="rId2"/>
    <sheet name="CONSOLIDADO" sheetId="1" state="hidden" r:id="rId3"/>
    <sheet name="Usuarios" sheetId="4" state="hidden" r:id="rId4"/>
    <sheet name="PROFESIONALES" sheetId="6" state="hidden" r:id="rId5"/>
    <sheet name="DATOS" sheetId="2" state="hidden" r:id="rId6"/>
    <sheet name="estadistica" sheetId="8" state="hidden" r:id="rId7"/>
  </sheets>
  <definedNames>
    <definedName name="_xlnm._FilterDatabase" localSheetId="5" hidden="1">DATOS!$A$1:$K$95</definedName>
    <definedName name="_xlnm._FilterDatabase" localSheetId="1" hidden="1">GENERAL!$A$1:$E$257</definedName>
    <definedName name="_xlnm._FilterDatabase" localSheetId="3" hidden="1">Usuarios!$A$1:$AZ$855</definedName>
  </definedNames>
  <calcPr calcId="179017"/>
</workbook>
</file>

<file path=xl/calcChain.xml><?xml version="1.0" encoding="utf-8"?>
<calcChain xmlns="http://schemas.openxmlformats.org/spreadsheetml/2006/main">
  <c r="R122" i="2" l="1"/>
  <c r="Q58" i="2" l="1"/>
  <c r="R58" i="2"/>
  <c r="Q42" i="2" l="1"/>
  <c r="R42" i="2"/>
  <c r="R133" i="2" l="1"/>
  <c r="R134" i="2"/>
  <c r="R135" i="2"/>
  <c r="Q133" i="2"/>
  <c r="S133" i="2" s="1"/>
  <c r="Q134" i="2"/>
  <c r="Q135" i="2"/>
  <c r="S135" i="2" s="1"/>
  <c r="N133" i="2"/>
  <c r="N134" i="2"/>
  <c r="N135" i="2"/>
  <c r="M133" i="2"/>
  <c r="M134" i="2"/>
  <c r="M135" i="2"/>
  <c r="P135" i="2"/>
  <c r="P134" i="2"/>
  <c r="P133" i="2"/>
  <c r="F133" i="2"/>
  <c r="F134" i="2"/>
  <c r="F135" i="2"/>
  <c r="B133" i="2"/>
  <c r="S134" i="2" l="1"/>
  <c r="O134" i="2"/>
  <c r="O133" i="2"/>
  <c r="T133" i="2" s="1"/>
  <c r="O135" i="2"/>
  <c r="T135" i="2" s="1"/>
  <c r="F125" i="2"/>
  <c r="F126" i="2"/>
  <c r="F127" i="2"/>
  <c r="F128" i="2"/>
  <c r="F129" i="2"/>
  <c r="F130" i="2"/>
  <c r="F131" i="2"/>
  <c r="F132" i="2"/>
  <c r="P132" i="2"/>
  <c r="T134" i="2" l="1"/>
  <c r="A122" i="2"/>
  <c r="B122" i="2" s="1"/>
  <c r="G129" i="2"/>
  <c r="G130" i="2"/>
  <c r="G131" i="2"/>
  <c r="P131" i="2"/>
  <c r="P130" i="2"/>
  <c r="P129" i="2"/>
  <c r="B14" i="8"/>
  <c r="A68" i="2"/>
  <c r="C68" i="2"/>
  <c r="D68" i="2"/>
  <c r="F68" i="2"/>
  <c r="G68" i="2"/>
  <c r="H68" i="2"/>
  <c r="I68" i="2"/>
  <c r="P68" i="2"/>
  <c r="B68" i="2" l="1"/>
  <c r="E68" i="2"/>
  <c r="Q68" i="2"/>
  <c r="J68" i="2"/>
  <c r="N68" i="2"/>
  <c r="R68" i="2"/>
  <c r="M68" i="2"/>
  <c r="K68" i="2"/>
  <c r="D10" i="7"/>
  <c r="S68" i="2" l="1"/>
  <c r="O68" i="2"/>
  <c r="P128" i="2"/>
  <c r="F122" i="2"/>
  <c r="F123" i="2"/>
  <c r="F124" i="2"/>
  <c r="P127" i="2"/>
  <c r="P126" i="2"/>
  <c r="P125" i="2"/>
  <c r="P124" i="2"/>
  <c r="P123" i="2"/>
  <c r="P122" i="2"/>
  <c r="T68" i="2" l="1"/>
  <c r="F108" i="2"/>
  <c r="F110" i="2"/>
  <c r="F111" i="2"/>
  <c r="F113" i="2"/>
  <c r="F114" i="2"/>
  <c r="F115" i="2"/>
  <c r="F117" i="2"/>
  <c r="F118" i="2"/>
  <c r="F119" i="2"/>
  <c r="F120" i="2"/>
  <c r="P120" i="2"/>
  <c r="P119" i="2"/>
  <c r="P118" i="2"/>
  <c r="P117" i="2"/>
  <c r="P115" i="2"/>
  <c r="P114" i="2"/>
  <c r="P113" i="2"/>
  <c r="P111" i="2"/>
  <c r="P110" i="2"/>
  <c r="P108" i="2"/>
  <c r="A108" i="2" l="1"/>
  <c r="E108" i="2" s="1"/>
  <c r="Q108" i="2" l="1"/>
  <c r="N108" i="2"/>
  <c r="R108" i="2"/>
  <c r="M108" i="2"/>
  <c r="F106" i="2"/>
  <c r="F105" i="2"/>
  <c r="P106" i="2"/>
  <c r="P105" i="2"/>
  <c r="O108" i="2" l="1"/>
  <c r="S108" i="2"/>
  <c r="A76" i="2" l="1"/>
  <c r="C76" i="2"/>
  <c r="D76" i="2"/>
  <c r="F76" i="2"/>
  <c r="G76" i="2"/>
  <c r="H76" i="2"/>
  <c r="I76" i="2"/>
  <c r="P76" i="2"/>
  <c r="Q76" i="2" l="1"/>
  <c r="E76" i="2"/>
  <c r="M76" i="2"/>
  <c r="N76" i="2"/>
  <c r="B76" i="2"/>
  <c r="J76" i="2"/>
  <c r="R76" i="2"/>
  <c r="K76" i="2"/>
  <c r="F3" i="2"/>
  <c r="F4" i="2"/>
  <c r="F5" i="2"/>
  <c r="F8" i="2"/>
  <c r="F10" i="2"/>
  <c r="F12" i="2"/>
  <c r="F13" i="2"/>
  <c r="F14" i="2"/>
  <c r="F15" i="2"/>
  <c r="F16" i="2"/>
  <c r="F18" i="2"/>
  <c r="F19" i="2"/>
  <c r="F20" i="2"/>
  <c r="F21" i="2"/>
  <c r="F22" i="2"/>
  <c r="F23" i="2"/>
  <c r="F24" i="2"/>
  <c r="F25" i="2"/>
  <c r="F26" i="2"/>
  <c r="F29" i="2"/>
  <c r="F30" i="2"/>
  <c r="F31" i="2"/>
  <c r="F32" i="2"/>
  <c r="F34" i="2"/>
  <c r="F35" i="2"/>
  <c r="F36" i="2"/>
  <c r="F37" i="2"/>
  <c r="F38" i="2"/>
  <c r="F39" i="2"/>
  <c r="F40" i="2"/>
  <c r="F41" i="2"/>
  <c r="F42" i="2"/>
  <c r="F43" i="2"/>
  <c r="F44" i="2"/>
  <c r="F45" i="2"/>
  <c r="F46" i="2"/>
  <c r="F47" i="2"/>
  <c r="F48" i="2"/>
  <c r="F50" i="2"/>
  <c r="F51" i="2"/>
  <c r="F52" i="2"/>
  <c r="F53" i="2"/>
  <c r="F54" i="2"/>
  <c r="F55" i="2"/>
  <c r="F56" i="2"/>
  <c r="F57" i="2"/>
  <c r="F58" i="2"/>
  <c r="F59" i="2"/>
  <c r="F60" i="2"/>
  <c r="F61" i="2"/>
  <c r="F62" i="2"/>
  <c r="F63" i="2"/>
  <c r="F64" i="2"/>
  <c r="F66" i="2"/>
  <c r="F67" i="2"/>
  <c r="F70" i="2"/>
  <c r="F71" i="2"/>
  <c r="F73" i="2"/>
  <c r="F74" i="2"/>
  <c r="F78" i="2"/>
  <c r="F80" i="2"/>
  <c r="F81" i="2"/>
  <c r="F82" i="2"/>
  <c r="F83" i="2"/>
  <c r="F84" i="2"/>
  <c r="F86" i="2"/>
  <c r="F87" i="2"/>
  <c r="F88" i="2"/>
  <c r="F89" i="2"/>
  <c r="F91" i="2"/>
  <c r="F93" i="2"/>
  <c r="F94" i="2"/>
  <c r="F95" i="2"/>
  <c r="F96" i="2"/>
  <c r="F98" i="2"/>
  <c r="F99" i="2"/>
  <c r="F101" i="2"/>
  <c r="F102" i="2"/>
  <c r="F103" i="2"/>
  <c r="F2" i="2"/>
  <c r="P103" i="2"/>
  <c r="S76" i="2" l="1"/>
  <c r="O76" i="2"/>
  <c r="P102" i="2"/>
  <c r="P101" i="2"/>
  <c r="P35" i="2"/>
  <c r="P36" i="2"/>
  <c r="P37" i="2"/>
  <c r="P38" i="2"/>
  <c r="P39" i="2"/>
  <c r="P40" i="2"/>
  <c r="P41" i="2"/>
  <c r="P42" i="2"/>
  <c r="P43" i="2"/>
  <c r="P44" i="2"/>
  <c r="P45" i="2"/>
  <c r="P46" i="2"/>
  <c r="P47" i="2"/>
  <c r="P48" i="2"/>
  <c r="P50" i="2"/>
  <c r="P51" i="2"/>
  <c r="P52" i="2"/>
  <c r="P53" i="2"/>
  <c r="P54" i="2"/>
  <c r="P55" i="2"/>
  <c r="P56" i="2"/>
  <c r="P57" i="2"/>
  <c r="P58" i="2"/>
  <c r="P59" i="2"/>
  <c r="P60" i="2"/>
  <c r="P61" i="2"/>
  <c r="P62" i="2"/>
  <c r="P63" i="2"/>
  <c r="P64" i="2"/>
  <c r="P66" i="2"/>
  <c r="P67" i="2"/>
  <c r="P70" i="2"/>
  <c r="P71" i="2"/>
  <c r="P73" i="2"/>
  <c r="P74" i="2"/>
  <c r="P78" i="2"/>
  <c r="P80" i="2"/>
  <c r="P81" i="2"/>
  <c r="P82" i="2"/>
  <c r="P83" i="2"/>
  <c r="P84" i="2"/>
  <c r="P86" i="2"/>
  <c r="P87" i="2"/>
  <c r="P88" i="2"/>
  <c r="P89" i="2"/>
  <c r="P91" i="2"/>
  <c r="P93" i="2"/>
  <c r="P94" i="2"/>
  <c r="P95" i="2"/>
  <c r="P96" i="2"/>
  <c r="P98" i="2"/>
  <c r="P99" i="2"/>
  <c r="P3" i="2"/>
  <c r="P4" i="2"/>
  <c r="P5" i="2"/>
  <c r="P8" i="2"/>
  <c r="P10" i="2"/>
  <c r="P12" i="2"/>
  <c r="P13" i="2"/>
  <c r="P14" i="2"/>
  <c r="P15" i="2"/>
  <c r="P16" i="2"/>
  <c r="P18" i="2"/>
  <c r="P19" i="2"/>
  <c r="P20" i="2"/>
  <c r="P21" i="2"/>
  <c r="P22" i="2"/>
  <c r="P23" i="2"/>
  <c r="P24" i="2"/>
  <c r="P25" i="2"/>
  <c r="P26" i="2"/>
  <c r="P29" i="2"/>
  <c r="P30" i="2"/>
  <c r="P31" i="2"/>
  <c r="P32" i="2"/>
  <c r="P34" i="2"/>
  <c r="P2" i="2"/>
  <c r="T76" i="2" l="1"/>
  <c r="I96" i="2"/>
  <c r="I98" i="2"/>
  <c r="I99" i="2"/>
  <c r="I101" i="2"/>
  <c r="I102" i="2"/>
  <c r="I103" i="2"/>
  <c r="I105" i="2"/>
  <c r="I106" i="2"/>
  <c r="I108" i="2"/>
  <c r="I110" i="2"/>
  <c r="I111" i="2"/>
  <c r="I113" i="2"/>
  <c r="I114" i="2"/>
  <c r="I115" i="2"/>
  <c r="I117" i="2"/>
  <c r="I118" i="2"/>
  <c r="I119" i="2"/>
  <c r="I120" i="2"/>
  <c r="I122" i="2"/>
  <c r="I123" i="2"/>
  <c r="I124" i="2"/>
  <c r="I125" i="2"/>
  <c r="I126" i="2"/>
  <c r="I127" i="2"/>
  <c r="I128" i="2"/>
  <c r="I129" i="2"/>
  <c r="I130" i="2"/>
  <c r="I131" i="2"/>
  <c r="I132" i="2"/>
  <c r="I133" i="2"/>
  <c r="I134" i="2"/>
  <c r="I135" i="2"/>
  <c r="I136" i="2"/>
  <c r="I137" i="2"/>
  <c r="I138" i="2"/>
  <c r="H96" i="2"/>
  <c r="H98" i="2"/>
  <c r="H99" i="2"/>
  <c r="H101" i="2"/>
  <c r="H102" i="2"/>
  <c r="H103" i="2"/>
  <c r="H105" i="2"/>
  <c r="H106" i="2"/>
  <c r="H108" i="2"/>
  <c r="H110" i="2"/>
  <c r="H111" i="2"/>
  <c r="H113" i="2"/>
  <c r="H114" i="2"/>
  <c r="H115" i="2"/>
  <c r="H117" i="2"/>
  <c r="H118" i="2"/>
  <c r="H119" i="2"/>
  <c r="H120" i="2"/>
  <c r="H122" i="2"/>
  <c r="H123" i="2"/>
  <c r="H124" i="2"/>
  <c r="H125" i="2"/>
  <c r="H126" i="2"/>
  <c r="H127" i="2"/>
  <c r="H128" i="2"/>
  <c r="H129" i="2"/>
  <c r="J129" i="2" s="1"/>
  <c r="H130" i="2"/>
  <c r="J130" i="2" s="1"/>
  <c r="H131" i="2"/>
  <c r="H132" i="2"/>
  <c r="J132" i="2" s="1"/>
  <c r="H133" i="2"/>
  <c r="J133" i="2" s="1"/>
  <c r="H134" i="2"/>
  <c r="J134" i="2" s="1"/>
  <c r="H135" i="2"/>
  <c r="H136" i="2"/>
  <c r="J136" i="2" s="1"/>
  <c r="H137" i="2"/>
  <c r="J137" i="2" s="1"/>
  <c r="H138" i="2"/>
  <c r="J138" i="2" s="1"/>
  <c r="G96" i="2"/>
  <c r="K96" i="2" s="1"/>
  <c r="G98" i="2"/>
  <c r="K98" i="2" s="1"/>
  <c r="G99" i="2"/>
  <c r="K99" i="2" s="1"/>
  <c r="G101" i="2"/>
  <c r="K101" i="2" s="1"/>
  <c r="G102" i="2"/>
  <c r="K102" i="2" s="1"/>
  <c r="G103" i="2"/>
  <c r="K103" i="2" s="1"/>
  <c r="G105" i="2"/>
  <c r="G106" i="2"/>
  <c r="G108" i="2"/>
  <c r="G110" i="2"/>
  <c r="G111" i="2"/>
  <c r="G113" i="2"/>
  <c r="G114" i="2"/>
  <c r="G115" i="2"/>
  <c r="G117" i="2"/>
  <c r="G118" i="2"/>
  <c r="G119" i="2"/>
  <c r="G120" i="2"/>
  <c r="G122" i="2"/>
  <c r="G123" i="2"/>
  <c r="G124" i="2"/>
  <c r="G125" i="2"/>
  <c r="G126" i="2"/>
  <c r="G127" i="2"/>
  <c r="G128" i="2"/>
  <c r="G132" i="2"/>
  <c r="G133" i="2"/>
  <c r="G134" i="2"/>
  <c r="G135" i="2"/>
  <c r="G136" i="2"/>
  <c r="G137" i="2"/>
  <c r="G138" i="2"/>
  <c r="K131" i="2"/>
  <c r="F136" i="2"/>
  <c r="F137" i="2"/>
  <c r="F138" i="2"/>
  <c r="D101" i="2"/>
  <c r="D102" i="2"/>
  <c r="D103" i="2"/>
  <c r="D105" i="2"/>
  <c r="D106" i="2"/>
  <c r="D108" i="2"/>
  <c r="D110" i="2"/>
  <c r="D111" i="2"/>
  <c r="D113" i="2"/>
  <c r="D114" i="2"/>
  <c r="D115" i="2"/>
  <c r="D117" i="2"/>
  <c r="D118" i="2"/>
  <c r="D119" i="2"/>
  <c r="D120" i="2"/>
  <c r="D122" i="2"/>
  <c r="D123" i="2"/>
  <c r="D124" i="2"/>
  <c r="D125" i="2"/>
  <c r="D126" i="2"/>
  <c r="D127" i="2"/>
  <c r="D128" i="2"/>
  <c r="D129" i="2"/>
  <c r="D130" i="2"/>
  <c r="D131" i="2"/>
  <c r="D132" i="2"/>
  <c r="D133" i="2"/>
  <c r="D134" i="2"/>
  <c r="D135" i="2"/>
  <c r="D136" i="2"/>
  <c r="D137" i="2"/>
  <c r="D138" i="2"/>
  <c r="C101" i="2"/>
  <c r="C102" i="2"/>
  <c r="C103" i="2"/>
  <c r="C105" i="2"/>
  <c r="C106" i="2"/>
  <c r="C108" i="2"/>
  <c r="C110" i="2"/>
  <c r="C111" i="2"/>
  <c r="C113" i="2"/>
  <c r="C114" i="2"/>
  <c r="C115" i="2"/>
  <c r="C117" i="2"/>
  <c r="C118" i="2"/>
  <c r="C119" i="2"/>
  <c r="C120" i="2"/>
  <c r="C122" i="2"/>
  <c r="C123" i="2"/>
  <c r="C124" i="2"/>
  <c r="C125" i="2"/>
  <c r="C126" i="2"/>
  <c r="C127" i="2"/>
  <c r="C128" i="2"/>
  <c r="C129" i="2"/>
  <c r="C130" i="2"/>
  <c r="C131" i="2"/>
  <c r="C132" i="2"/>
  <c r="C133" i="2"/>
  <c r="C134" i="2"/>
  <c r="C135" i="2"/>
  <c r="C136" i="2"/>
  <c r="C137" i="2"/>
  <c r="C138" i="2"/>
  <c r="A101" i="2"/>
  <c r="A102" i="2"/>
  <c r="A103" i="2"/>
  <c r="E103" i="2" s="1"/>
  <c r="A105" i="2"/>
  <c r="E105" i="2" s="1"/>
  <c r="A106" i="2"/>
  <c r="E106" i="2" s="1"/>
  <c r="B108" i="2"/>
  <c r="A110" i="2"/>
  <c r="E110" i="2" s="1"/>
  <c r="A111" i="2"/>
  <c r="E111" i="2" s="1"/>
  <c r="A113" i="2"/>
  <c r="E113" i="2" s="1"/>
  <c r="A114" i="2"/>
  <c r="E114" i="2" s="1"/>
  <c r="A115" i="2"/>
  <c r="A117" i="2"/>
  <c r="E117" i="2" s="1"/>
  <c r="A118" i="2"/>
  <c r="A119" i="2"/>
  <c r="E119" i="2" s="1"/>
  <c r="A120" i="2"/>
  <c r="E120" i="2" s="1"/>
  <c r="A123" i="2"/>
  <c r="A124" i="2"/>
  <c r="B124" i="2" s="1"/>
  <c r="A125" i="2"/>
  <c r="A126" i="2"/>
  <c r="B126" i="2" s="1"/>
  <c r="A127" i="2"/>
  <c r="A128" i="2"/>
  <c r="A129" i="2"/>
  <c r="A130" i="2"/>
  <c r="A131" i="2"/>
  <c r="A132" i="2"/>
  <c r="A133" i="2"/>
  <c r="A134" i="2"/>
  <c r="B134" i="2" s="1"/>
  <c r="A135" i="2"/>
  <c r="B135" i="2" s="1"/>
  <c r="A136" i="2"/>
  <c r="B136" i="2" s="1"/>
  <c r="A137" i="2"/>
  <c r="B137" i="2" s="1"/>
  <c r="A138" i="2"/>
  <c r="B138" i="2" s="1"/>
  <c r="D96" i="2"/>
  <c r="D98" i="2"/>
  <c r="D99" i="2"/>
  <c r="C96" i="2"/>
  <c r="C98" i="2"/>
  <c r="C99" i="2"/>
  <c r="A96" i="2"/>
  <c r="E96" i="2" s="1"/>
  <c r="A98" i="2"/>
  <c r="E98" i="2" s="1"/>
  <c r="A99" i="2"/>
  <c r="E99" i="2" s="1"/>
  <c r="G5" i="2"/>
  <c r="H2" i="2"/>
  <c r="H3" i="2"/>
  <c r="H4" i="2"/>
  <c r="H5" i="2"/>
  <c r="H8" i="2"/>
  <c r="H10" i="2"/>
  <c r="H12" i="2"/>
  <c r="H13" i="2"/>
  <c r="H14" i="2"/>
  <c r="H15" i="2"/>
  <c r="H16" i="2"/>
  <c r="H18" i="2"/>
  <c r="H19" i="2"/>
  <c r="H20" i="2"/>
  <c r="H21" i="2"/>
  <c r="H22" i="2"/>
  <c r="H23" i="2"/>
  <c r="H24" i="2"/>
  <c r="H25" i="2"/>
  <c r="H26" i="2"/>
  <c r="H30" i="2"/>
  <c r="H31" i="2"/>
  <c r="H32" i="2"/>
  <c r="H34" i="2"/>
  <c r="H35" i="2"/>
  <c r="H36" i="2"/>
  <c r="H37" i="2"/>
  <c r="H38" i="2"/>
  <c r="H39" i="2"/>
  <c r="H40" i="2"/>
  <c r="H41" i="2"/>
  <c r="H42" i="2"/>
  <c r="H43" i="2"/>
  <c r="H44" i="2"/>
  <c r="H45" i="2"/>
  <c r="H46" i="2"/>
  <c r="H47" i="2"/>
  <c r="H48" i="2"/>
  <c r="H50" i="2"/>
  <c r="H51" i="2"/>
  <c r="H52" i="2"/>
  <c r="H53" i="2"/>
  <c r="H54" i="2"/>
  <c r="H55" i="2"/>
  <c r="H56" i="2"/>
  <c r="H57" i="2"/>
  <c r="H58" i="2"/>
  <c r="H59" i="2"/>
  <c r="H60" i="2"/>
  <c r="H61" i="2"/>
  <c r="H62" i="2"/>
  <c r="H63" i="2"/>
  <c r="H64" i="2"/>
  <c r="H66" i="2"/>
  <c r="H67" i="2"/>
  <c r="H70" i="2"/>
  <c r="H71" i="2"/>
  <c r="H73" i="2"/>
  <c r="H74" i="2"/>
  <c r="H78" i="2"/>
  <c r="H80" i="2"/>
  <c r="H81" i="2"/>
  <c r="H82" i="2"/>
  <c r="H84" i="2"/>
  <c r="H86" i="2"/>
  <c r="H87" i="2"/>
  <c r="H88" i="2"/>
  <c r="H89" i="2"/>
  <c r="H91" i="2"/>
  <c r="H93" i="2"/>
  <c r="H94" i="2"/>
  <c r="H95" i="2"/>
  <c r="A2" i="2"/>
  <c r="G3" i="2"/>
  <c r="G4" i="2"/>
  <c r="G8" i="2"/>
  <c r="G10" i="2"/>
  <c r="K10" i="2" s="1"/>
  <c r="G12" i="2"/>
  <c r="G13" i="2"/>
  <c r="K13" i="2" s="1"/>
  <c r="G14" i="2"/>
  <c r="K14" i="2" s="1"/>
  <c r="G15" i="2"/>
  <c r="G16" i="2"/>
  <c r="G18" i="2"/>
  <c r="K18" i="2" s="1"/>
  <c r="G19" i="2"/>
  <c r="G20" i="2"/>
  <c r="G21" i="2"/>
  <c r="K21" i="2" s="1"/>
  <c r="G22" i="2"/>
  <c r="K22" i="2" s="1"/>
  <c r="G23" i="2"/>
  <c r="G24" i="2"/>
  <c r="G25" i="2"/>
  <c r="K25" i="2" s="1"/>
  <c r="G26" i="2"/>
  <c r="K26" i="2" s="1"/>
  <c r="G29" i="2"/>
  <c r="K29" i="2" s="1"/>
  <c r="G30" i="2"/>
  <c r="K30" i="2" s="1"/>
  <c r="G31" i="2"/>
  <c r="G32" i="2"/>
  <c r="G34" i="2"/>
  <c r="K34" i="2" s="1"/>
  <c r="G35" i="2"/>
  <c r="G36" i="2"/>
  <c r="G37" i="2"/>
  <c r="K37" i="2" s="1"/>
  <c r="G38" i="2"/>
  <c r="K38" i="2" s="1"/>
  <c r="G39" i="2"/>
  <c r="G40" i="2"/>
  <c r="G41" i="2"/>
  <c r="G42" i="2"/>
  <c r="K42" i="2" s="1"/>
  <c r="G43" i="2"/>
  <c r="G44" i="2"/>
  <c r="G45" i="2"/>
  <c r="G46" i="2"/>
  <c r="K46" i="2" s="1"/>
  <c r="G47" i="2"/>
  <c r="G48" i="2"/>
  <c r="G50" i="2"/>
  <c r="K50" i="2" s="1"/>
  <c r="G51" i="2"/>
  <c r="G52" i="2"/>
  <c r="G53" i="2"/>
  <c r="G54" i="2"/>
  <c r="G55" i="2"/>
  <c r="G56" i="2"/>
  <c r="G57" i="2"/>
  <c r="K57" i="2" s="1"/>
  <c r="G58" i="2"/>
  <c r="K58" i="2" s="1"/>
  <c r="G59" i="2"/>
  <c r="G60" i="2"/>
  <c r="G61" i="2"/>
  <c r="K61" i="2" s="1"/>
  <c r="G62" i="2"/>
  <c r="K62" i="2" s="1"/>
  <c r="G63" i="2"/>
  <c r="G64" i="2"/>
  <c r="G66" i="2"/>
  <c r="K66" i="2" s="1"/>
  <c r="G67" i="2"/>
  <c r="G70" i="2"/>
  <c r="K70" i="2" s="1"/>
  <c r="G71" i="2"/>
  <c r="G73" i="2"/>
  <c r="K73" i="2" s="1"/>
  <c r="G74" i="2"/>
  <c r="K74" i="2" s="1"/>
  <c r="G78" i="2"/>
  <c r="K78" i="2" s="1"/>
  <c r="G80" i="2"/>
  <c r="G81" i="2"/>
  <c r="K81" i="2" s="1"/>
  <c r="G82" i="2"/>
  <c r="K82" i="2" s="1"/>
  <c r="G83" i="2"/>
  <c r="G84" i="2"/>
  <c r="G86" i="2"/>
  <c r="K86" i="2" s="1"/>
  <c r="G87" i="2"/>
  <c r="G88" i="2"/>
  <c r="G89" i="2"/>
  <c r="K89" i="2" s="1"/>
  <c r="G91" i="2"/>
  <c r="G93" i="2"/>
  <c r="K93" i="2" s="1"/>
  <c r="G94" i="2"/>
  <c r="K94" i="2" s="1"/>
  <c r="G95" i="2"/>
  <c r="G2" i="2"/>
  <c r="I3" i="2"/>
  <c r="I4" i="2"/>
  <c r="I5" i="2"/>
  <c r="I8" i="2"/>
  <c r="I10" i="2"/>
  <c r="I12" i="2"/>
  <c r="I13" i="2"/>
  <c r="I14" i="2"/>
  <c r="I15" i="2"/>
  <c r="I16" i="2"/>
  <c r="I18" i="2"/>
  <c r="I19" i="2"/>
  <c r="I20" i="2"/>
  <c r="I21" i="2"/>
  <c r="I22" i="2"/>
  <c r="I23" i="2"/>
  <c r="I24" i="2"/>
  <c r="I25" i="2"/>
  <c r="I26" i="2"/>
  <c r="I29" i="2"/>
  <c r="I30" i="2"/>
  <c r="I31" i="2"/>
  <c r="I32" i="2"/>
  <c r="I34" i="2"/>
  <c r="I35" i="2"/>
  <c r="I36" i="2"/>
  <c r="I37" i="2"/>
  <c r="I38" i="2"/>
  <c r="I39" i="2"/>
  <c r="I40" i="2"/>
  <c r="I41" i="2"/>
  <c r="I42" i="2"/>
  <c r="I43" i="2"/>
  <c r="I44" i="2"/>
  <c r="I45" i="2"/>
  <c r="I46" i="2"/>
  <c r="I47" i="2"/>
  <c r="I48" i="2"/>
  <c r="I50" i="2"/>
  <c r="I51" i="2"/>
  <c r="I52" i="2"/>
  <c r="I53" i="2"/>
  <c r="I54" i="2"/>
  <c r="I55" i="2"/>
  <c r="I56" i="2"/>
  <c r="I57" i="2"/>
  <c r="I58" i="2"/>
  <c r="I59" i="2"/>
  <c r="I60" i="2"/>
  <c r="I61" i="2"/>
  <c r="I62" i="2"/>
  <c r="I63" i="2"/>
  <c r="I64" i="2"/>
  <c r="I66" i="2"/>
  <c r="I67" i="2"/>
  <c r="I70" i="2"/>
  <c r="I71" i="2"/>
  <c r="I73" i="2"/>
  <c r="I74" i="2"/>
  <c r="I78" i="2"/>
  <c r="I80" i="2"/>
  <c r="I81" i="2"/>
  <c r="I82" i="2"/>
  <c r="I84" i="2"/>
  <c r="I86" i="2"/>
  <c r="I87" i="2"/>
  <c r="I88" i="2"/>
  <c r="I89" i="2"/>
  <c r="I91" i="2"/>
  <c r="I93" i="2"/>
  <c r="I94" i="2"/>
  <c r="I95" i="2"/>
  <c r="I2" i="2"/>
  <c r="D3" i="2"/>
  <c r="D4" i="2"/>
  <c r="D5" i="2"/>
  <c r="D8" i="2"/>
  <c r="D10" i="2"/>
  <c r="D12" i="2"/>
  <c r="D13" i="2"/>
  <c r="D14" i="2"/>
  <c r="D15" i="2"/>
  <c r="D16" i="2"/>
  <c r="D18" i="2"/>
  <c r="D19" i="2"/>
  <c r="D20" i="2"/>
  <c r="D21" i="2"/>
  <c r="D22" i="2"/>
  <c r="D23" i="2"/>
  <c r="D24" i="2"/>
  <c r="D25" i="2"/>
  <c r="D26" i="2"/>
  <c r="D29" i="2"/>
  <c r="D30" i="2"/>
  <c r="D31" i="2"/>
  <c r="D32" i="2"/>
  <c r="D34" i="2"/>
  <c r="D35" i="2"/>
  <c r="D36" i="2"/>
  <c r="D37" i="2"/>
  <c r="D38" i="2"/>
  <c r="D39" i="2"/>
  <c r="D40" i="2"/>
  <c r="D41" i="2"/>
  <c r="D42" i="2"/>
  <c r="D43" i="2"/>
  <c r="D44" i="2"/>
  <c r="D45" i="2"/>
  <c r="D46" i="2"/>
  <c r="D47" i="2"/>
  <c r="D48" i="2"/>
  <c r="D50" i="2"/>
  <c r="D51" i="2"/>
  <c r="D52" i="2"/>
  <c r="D53" i="2"/>
  <c r="D54" i="2"/>
  <c r="D55" i="2"/>
  <c r="D56" i="2"/>
  <c r="D57" i="2"/>
  <c r="D58" i="2"/>
  <c r="D59" i="2"/>
  <c r="D60" i="2"/>
  <c r="D61" i="2"/>
  <c r="D62" i="2"/>
  <c r="D63" i="2"/>
  <c r="D64" i="2"/>
  <c r="D66" i="2"/>
  <c r="D67" i="2"/>
  <c r="D70" i="2"/>
  <c r="D71" i="2"/>
  <c r="D73" i="2"/>
  <c r="D74" i="2"/>
  <c r="D78" i="2"/>
  <c r="D80" i="2"/>
  <c r="D81" i="2"/>
  <c r="D82" i="2"/>
  <c r="D83" i="2"/>
  <c r="D84" i="2"/>
  <c r="D86" i="2"/>
  <c r="D87" i="2"/>
  <c r="D88" i="2"/>
  <c r="D89" i="2"/>
  <c r="D91" i="2"/>
  <c r="D93" i="2"/>
  <c r="D94" i="2"/>
  <c r="D95" i="2"/>
  <c r="D2" i="2"/>
  <c r="C3" i="2"/>
  <c r="C4" i="2"/>
  <c r="C5" i="2"/>
  <c r="C8" i="2"/>
  <c r="C10" i="2"/>
  <c r="C12" i="2"/>
  <c r="C13" i="2"/>
  <c r="C14" i="2"/>
  <c r="C15" i="2"/>
  <c r="C16" i="2"/>
  <c r="C18" i="2"/>
  <c r="C19" i="2"/>
  <c r="C20" i="2"/>
  <c r="C21" i="2"/>
  <c r="C22" i="2"/>
  <c r="C23" i="2"/>
  <c r="C24" i="2"/>
  <c r="C25" i="2"/>
  <c r="C26" i="2"/>
  <c r="C29" i="2"/>
  <c r="C30" i="2"/>
  <c r="C31" i="2"/>
  <c r="C32" i="2"/>
  <c r="C34" i="2"/>
  <c r="C35" i="2"/>
  <c r="C36" i="2"/>
  <c r="C37" i="2"/>
  <c r="C38" i="2"/>
  <c r="C39" i="2"/>
  <c r="C40" i="2"/>
  <c r="C41" i="2"/>
  <c r="C42" i="2"/>
  <c r="C43" i="2"/>
  <c r="C44" i="2"/>
  <c r="C45" i="2"/>
  <c r="C46" i="2"/>
  <c r="C47" i="2"/>
  <c r="C48" i="2"/>
  <c r="C50" i="2"/>
  <c r="C51" i="2"/>
  <c r="C52" i="2"/>
  <c r="C53" i="2"/>
  <c r="C54" i="2"/>
  <c r="C55" i="2"/>
  <c r="C56" i="2"/>
  <c r="C57" i="2"/>
  <c r="C58" i="2"/>
  <c r="C59" i="2"/>
  <c r="C60" i="2"/>
  <c r="C61" i="2"/>
  <c r="C62" i="2"/>
  <c r="C63" i="2"/>
  <c r="C64" i="2"/>
  <c r="C66" i="2"/>
  <c r="C67" i="2"/>
  <c r="C70" i="2"/>
  <c r="C71" i="2"/>
  <c r="C73" i="2"/>
  <c r="C74" i="2"/>
  <c r="C78" i="2"/>
  <c r="C80" i="2"/>
  <c r="C81" i="2"/>
  <c r="C82" i="2"/>
  <c r="C83" i="2"/>
  <c r="C84" i="2"/>
  <c r="C86" i="2"/>
  <c r="C87" i="2"/>
  <c r="C88" i="2"/>
  <c r="C89" i="2"/>
  <c r="C91" i="2"/>
  <c r="C93" i="2"/>
  <c r="C94" i="2"/>
  <c r="C95" i="2"/>
  <c r="C2" i="2"/>
  <c r="A3" i="2"/>
  <c r="A4" i="2"/>
  <c r="E4" i="2" s="1"/>
  <c r="A5" i="2"/>
  <c r="E5" i="2" s="1"/>
  <c r="A8" i="2"/>
  <c r="E8" i="2" s="1"/>
  <c r="A10" i="2"/>
  <c r="E10" i="2" s="1"/>
  <c r="A12" i="2"/>
  <c r="E12" i="2" s="1"/>
  <c r="A13" i="2"/>
  <c r="E13" i="2" s="1"/>
  <c r="A14" i="2"/>
  <c r="E14" i="2" s="1"/>
  <c r="A15" i="2"/>
  <c r="E15" i="2" s="1"/>
  <c r="A16" i="2"/>
  <c r="E16" i="2" s="1"/>
  <c r="A18" i="2"/>
  <c r="E18" i="2" s="1"/>
  <c r="A19" i="2"/>
  <c r="E19" i="2" s="1"/>
  <c r="A20" i="2"/>
  <c r="E20" i="2" s="1"/>
  <c r="A21" i="2"/>
  <c r="E21" i="2" s="1"/>
  <c r="A22" i="2"/>
  <c r="E22" i="2" s="1"/>
  <c r="A23" i="2"/>
  <c r="E23" i="2" s="1"/>
  <c r="A24" i="2"/>
  <c r="E24" i="2" s="1"/>
  <c r="A25" i="2"/>
  <c r="E25" i="2" s="1"/>
  <c r="A26" i="2"/>
  <c r="A29" i="2"/>
  <c r="E29" i="2" s="1"/>
  <c r="A30" i="2"/>
  <c r="E30" i="2" s="1"/>
  <c r="A31" i="2"/>
  <c r="A32" i="2"/>
  <c r="E32" i="2" s="1"/>
  <c r="A34" i="2"/>
  <c r="E34" i="2" s="1"/>
  <c r="A35" i="2"/>
  <c r="E35" i="2" s="1"/>
  <c r="A36" i="2"/>
  <c r="A37" i="2"/>
  <c r="E37" i="2" s="1"/>
  <c r="A38" i="2"/>
  <c r="E38" i="2" s="1"/>
  <c r="A39" i="2"/>
  <c r="E39" i="2" s="1"/>
  <c r="A40" i="2"/>
  <c r="E40" i="2" s="1"/>
  <c r="A41" i="2"/>
  <c r="E41" i="2" s="1"/>
  <c r="A42" i="2"/>
  <c r="E42" i="2" s="1"/>
  <c r="A43" i="2"/>
  <c r="E43" i="2" s="1"/>
  <c r="A44" i="2"/>
  <c r="E44" i="2" s="1"/>
  <c r="A45" i="2"/>
  <c r="E45" i="2" s="1"/>
  <c r="A46" i="2"/>
  <c r="A47" i="2"/>
  <c r="E47" i="2" s="1"/>
  <c r="A48" i="2"/>
  <c r="E48" i="2" s="1"/>
  <c r="A50" i="2"/>
  <c r="A51" i="2"/>
  <c r="E51" i="2" s="1"/>
  <c r="A52" i="2"/>
  <c r="E52" i="2" s="1"/>
  <c r="A53" i="2"/>
  <c r="A54" i="2"/>
  <c r="E54" i="2" s="1"/>
  <c r="A55" i="2"/>
  <c r="E55" i="2" s="1"/>
  <c r="A56" i="2"/>
  <c r="E56" i="2" s="1"/>
  <c r="A57" i="2"/>
  <c r="A58" i="2"/>
  <c r="A59" i="2"/>
  <c r="E59" i="2" s="1"/>
  <c r="A60" i="2"/>
  <c r="E60" i="2" s="1"/>
  <c r="A61" i="2"/>
  <c r="A62" i="2"/>
  <c r="E62" i="2" s="1"/>
  <c r="A63" i="2"/>
  <c r="A64" i="2"/>
  <c r="E64" i="2" s="1"/>
  <c r="A66" i="2"/>
  <c r="A67" i="2"/>
  <c r="A70" i="2"/>
  <c r="A71" i="2"/>
  <c r="E71" i="2" s="1"/>
  <c r="A73" i="2"/>
  <c r="E73" i="2" s="1"/>
  <c r="A74" i="2"/>
  <c r="E74" i="2" s="1"/>
  <c r="A78" i="2"/>
  <c r="E78" i="2" s="1"/>
  <c r="A80" i="2"/>
  <c r="A81" i="2"/>
  <c r="E81" i="2" s="1"/>
  <c r="A82" i="2"/>
  <c r="E82" i="2" s="1"/>
  <c r="A83" i="2"/>
  <c r="E83" i="2" s="1"/>
  <c r="A84" i="2"/>
  <c r="E84" i="2" s="1"/>
  <c r="A86" i="2"/>
  <c r="E86" i="2" s="1"/>
  <c r="A87" i="2"/>
  <c r="A88" i="2"/>
  <c r="A89" i="2"/>
  <c r="E89" i="2" s="1"/>
  <c r="A91" i="2"/>
  <c r="E91" i="2" s="1"/>
  <c r="A93" i="2"/>
  <c r="E93" i="2" s="1"/>
  <c r="A94" i="2"/>
  <c r="E94" i="2" s="1"/>
  <c r="A95" i="2"/>
  <c r="E95" i="2" s="1"/>
  <c r="E66" i="2" l="1"/>
  <c r="B66" i="2"/>
  <c r="E57" i="2"/>
  <c r="B57" i="2"/>
  <c r="E31" i="2"/>
  <c r="B31" i="2"/>
  <c r="J135" i="2"/>
  <c r="B132" i="2"/>
  <c r="N132" i="2"/>
  <c r="M132" i="2"/>
  <c r="R132" i="2"/>
  <c r="Q132" i="2"/>
  <c r="E132" i="2"/>
  <c r="E118" i="2"/>
  <c r="B118" i="2"/>
  <c r="E67" i="2"/>
  <c r="B67" i="2"/>
  <c r="E58" i="2"/>
  <c r="B58" i="2"/>
  <c r="E26" i="2"/>
  <c r="B26" i="2"/>
  <c r="E115" i="2"/>
  <c r="B115" i="2"/>
  <c r="M130" i="2"/>
  <c r="B130" i="2"/>
  <c r="N130" i="2"/>
  <c r="R130" i="2"/>
  <c r="E130" i="2"/>
  <c r="Q130" i="2"/>
  <c r="J131" i="2"/>
  <c r="B129" i="2"/>
  <c r="N129" i="2"/>
  <c r="E129" i="2"/>
  <c r="Q129" i="2"/>
  <c r="R129" i="2"/>
  <c r="M129" i="2"/>
  <c r="O129" i="2" s="1"/>
  <c r="D194" i="3"/>
  <c r="E194" i="3" s="1"/>
  <c r="D84" i="3"/>
  <c r="E84" i="3" s="1"/>
  <c r="D128" i="3"/>
  <c r="E128" i="3" s="1"/>
  <c r="D40" i="3"/>
  <c r="E40" i="3" s="1"/>
  <c r="D42" i="3"/>
  <c r="E42" i="3" s="1"/>
  <c r="D120" i="3"/>
  <c r="E120" i="3" s="1"/>
  <c r="D12" i="3"/>
  <c r="E12" i="3" s="1"/>
  <c r="D215" i="3"/>
  <c r="E215" i="3" s="1"/>
  <c r="D101" i="3"/>
  <c r="E101" i="3" s="1"/>
  <c r="D89" i="3"/>
  <c r="E89" i="3" s="1"/>
  <c r="D172" i="3"/>
  <c r="E172" i="3" s="1"/>
  <c r="D79" i="3"/>
  <c r="E79" i="3" s="1"/>
  <c r="D29" i="3"/>
  <c r="E29" i="3" s="1"/>
  <c r="D161" i="3"/>
  <c r="E161" i="3" s="1"/>
  <c r="D147" i="3"/>
  <c r="E147" i="3" s="1"/>
  <c r="D162" i="3"/>
  <c r="E162" i="3" s="1"/>
  <c r="D232" i="3"/>
  <c r="E232" i="3" s="1"/>
  <c r="D17" i="3"/>
  <c r="E17" i="3" s="1"/>
  <c r="D4" i="3"/>
  <c r="E4" i="3" s="1"/>
  <c r="D83" i="3"/>
  <c r="E83" i="3" s="1"/>
  <c r="D77" i="3"/>
  <c r="E77" i="3" s="1"/>
  <c r="D186" i="3"/>
  <c r="E186" i="3" s="1"/>
  <c r="D193" i="3"/>
  <c r="E193" i="3" s="1"/>
  <c r="D62" i="3"/>
  <c r="E62" i="3" s="1"/>
  <c r="D201" i="3"/>
  <c r="E201" i="3" s="1"/>
  <c r="D213" i="3"/>
  <c r="E213" i="3" s="1"/>
  <c r="D5" i="3"/>
  <c r="E5" i="3" s="1"/>
  <c r="D71" i="3"/>
  <c r="E71" i="3" s="1"/>
  <c r="D39" i="3"/>
  <c r="E39" i="3" s="1"/>
  <c r="D169" i="3"/>
  <c r="E169" i="3" s="1"/>
  <c r="D217" i="3"/>
  <c r="E217" i="3" s="1"/>
  <c r="D119" i="3"/>
  <c r="E119" i="3" s="1"/>
  <c r="D87" i="3"/>
  <c r="E87" i="3" s="1"/>
  <c r="D86" i="3"/>
  <c r="E86" i="3" s="1"/>
  <c r="D32" i="3"/>
  <c r="E32" i="3" s="1"/>
  <c r="D154" i="3"/>
  <c r="E154" i="3" s="1"/>
  <c r="D88" i="3"/>
  <c r="E88" i="3" s="1"/>
  <c r="D109" i="3"/>
  <c r="E109" i="3" s="1"/>
  <c r="D53" i="3"/>
  <c r="E53" i="3" s="1"/>
  <c r="D60" i="3"/>
  <c r="E60" i="3" s="1"/>
  <c r="D148" i="3"/>
  <c r="E148" i="3" s="1"/>
  <c r="D13" i="3"/>
  <c r="E13" i="3" s="1"/>
  <c r="D56" i="3"/>
  <c r="E56" i="3" s="1"/>
  <c r="D137" i="3"/>
  <c r="E137" i="3" s="1"/>
  <c r="D234" i="3"/>
  <c r="E234" i="3" s="1"/>
  <c r="D144" i="3"/>
  <c r="E144" i="3" s="1"/>
  <c r="D203" i="3"/>
  <c r="E203" i="3" s="1"/>
  <c r="D185" i="3"/>
  <c r="E185" i="3" s="1"/>
  <c r="D90" i="3"/>
  <c r="E90" i="3" s="1"/>
  <c r="D14" i="3"/>
  <c r="E14" i="3" s="1"/>
  <c r="D178" i="3"/>
  <c r="E178" i="3" s="1"/>
  <c r="D197" i="3"/>
  <c r="E197" i="3" s="1"/>
  <c r="D134" i="3"/>
  <c r="E134" i="3" s="1"/>
  <c r="D140" i="3"/>
  <c r="E140" i="3" s="1"/>
  <c r="D118" i="3"/>
  <c r="E118" i="3" s="1"/>
  <c r="D231" i="3"/>
  <c r="E231" i="3" s="1"/>
  <c r="D46" i="3"/>
  <c r="E46" i="3" s="1"/>
  <c r="D78" i="3"/>
  <c r="E78" i="3" s="1"/>
  <c r="D218" i="3"/>
  <c r="E218" i="3" s="1"/>
  <c r="D141" i="3"/>
  <c r="E141" i="3" s="1"/>
  <c r="D132" i="3"/>
  <c r="E132" i="3" s="1"/>
  <c r="D96" i="3"/>
  <c r="E96" i="3" s="1"/>
  <c r="D188" i="3"/>
  <c r="E188" i="3" s="1"/>
  <c r="D36" i="3"/>
  <c r="E36" i="3" s="1"/>
  <c r="D33" i="3"/>
  <c r="E33" i="3" s="1"/>
  <c r="D16" i="3"/>
  <c r="E16" i="3" s="1"/>
  <c r="D138" i="3"/>
  <c r="E138" i="3" s="1"/>
  <c r="D80" i="3"/>
  <c r="E80" i="3" s="1"/>
  <c r="D114" i="3"/>
  <c r="E114" i="3" s="1"/>
  <c r="D143" i="3"/>
  <c r="E143" i="3" s="1"/>
  <c r="D28" i="3"/>
  <c r="E28" i="3" s="1"/>
  <c r="D165" i="3"/>
  <c r="E165" i="3" s="1"/>
  <c r="D61" i="3"/>
  <c r="E61" i="3" s="1"/>
  <c r="D24" i="3"/>
  <c r="E24" i="3" s="1"/>
  <c r="D92" i="3"/>
  <c r="E92" i="3" s="1"/>
  <c r="D233" i="3"/>
  <c r="E233" i="3" s="1"/>
  <c r="D156" i="3"/>
  <c r="E156" i="3" s="1"/>
  <c r="D135" i="3"/>
  <c r="E135" i="3" s="1"/>
  <c r="D103" i="3"/>
  <c r="E103" i="3" s="1"/>
  <c r="D64" i="3"/>
  <c r="E64" i="3" s="1"/>
  <c r="D115" i="3"/>
  <c r="E115" i="3" s="1"/>
  <c r="D85" i="3"/>
  <c r="E85" i="3" s="1"/>
  <c r="D153" i="3"/>
  <c r="E153" i="3" s="1"/>
  <c r="D166" i="3"/>
  <c r="E166" i="3" s="1"/>
  <c r="D110" i="3"/>
  <c r="E110" i="3" s="1"/>
  <c r="D102" i="3"/>
  <c r="E102" i="3" s="1"/>
  <c r="D98" i="3"/>
  <c r="E98" i="3" s="1"/>
  <c r="D44" i="3"/>
  <c r="E44" i="3" s="1"/>
  <c r="D82" i="3"/>
  <c r="E82" i="3" s="1"/>
  <c r="D30" i="3"/>
  <c r="E30" i="3" s="1"/>
  <c r="D104" i="3"/>
  <c r="E104" i="3" s="1"/>
  <c r="D124" i="3"/>
  <c r="E124" i="3" s="1"/>
  <c r="D11" i="3"/>
  <c r="E11" i="3" s="1"/>
  <c r="D54" i="3"/>
  <c r="E54" i="3" s="1"/>
  <c r="D123" i="3"/>
  <c r="E123" i="3" s="1"/>
  <c r="D220" i="3"/>
  <c r="E220" i="3" s="1"/>
  <c r="D76" i="3"/>
  <c r="E76" i="3" s="1"/>
  <c r="D224" i="3"/>
  <c r="E224" i="3" s="1"/>
  <c r="D9" i="3"/>
  <c r="E9" i="3" s="1"/>
  <c r="D117" i="3"/>
  <c r="E117" i="3" s="1"/>
  <c r="D121" i="3"/>
  <c r="E121" i="3" s="1"/>
  <c r="D49" i="3"/>
  <c r="E49" i="3" s="1"/>
  <c r="D155" i="3"/>
  <c r="E155" i="3" s="1"/>
  <c r="D152" i="3"/>
  <c r="E152" i="3" s="1"/>
  <c r="D111" i="3"/>
  <c r="E111" i="3" s="1"/>
  <c r="D207" i="3"/>
  <c r="E207" i="3" s="1"/>
  <c r="D222" i="3"/>
  <c r="E222" i="3" s="1"/>
  <c r="D45" i="3"/>
  <c r="E45" i="3" s="1"/>
  <c r="D226" i="3"/>
  <c r="E226" i="3" s="1"/>
  <c r="D198" i="3"/>
  <c r="E198" i="3" s="1"/>
  <c r="D230" i="3"/>
  <c r="E230" i="3" s="1"/>
  <c r="D202" i="3"/>
  <c r="E202" i="3" s="1"/>
  <c r="D57" i="3"/>
  <c r="E57" i="3" s="1"/>
  <c r="D70" i="3"/>
  <c r="E70" i="3" s="1"/>
  <c r="D171" i="3"/>
  <c r="E171" i="3" s="1"/>
  <c r="D65" i="3"/>
  <c r="E65" i="3" s="1"/>
  <c r="D63" i="3"/>
  <c r="E63" i="3" s="1"/>
  <c r="D107" i="3"/>
  <c r="E107" i="3" s="1"/>
  <c r="D113" i="3"/>
  <c r="E113" i="3" s="1"/>
  <c r="D182" i="3"/>
  <c r="E182" i="3" s="1"/>
  <c r="D216" i="3"/>
  <c r="E216" i="3" s="1"/>
  <c r="D51" i="3"/>
  <c r="E51" i="3" s="1"/>
  <c r="D139" i="3"/>
  <c r="E139" i="3" s="1"/>
  <c r="D41" i="3"/>
  <c r="E41" i="3" s="1"/>
  <c r="D116" i="3"/>
  <c r="E116" i="3" s="1"/>
  <c r="D174" i="3"/>
  <c r="E174" i="3" s="1"/>
  <c r="D149" i="3"/>
  <c r="E149" i="3" s="1"/>
  <c r="D122" i="3"/>
  <c r="E122" i="3" s="1"/>
  <c r="D3" i="3"/>
  <c r="E3" i="3" s="1"/>
  <c r="D26" i="3"/>
  <c r="E26" i="3" s="1"/>
  <c r="D196" i="3"/>
  <c r="E196" i="3" s="1"/>
  <c r="D142" i="3"/>
  <c r="E142" i="3" s="1"/>
  <c r="D37" i="3"/>
  <c r="E37" i="3" s="1"/>
  <c r="D50" i="3"/>
  <c r="E50" i="3" s="1"/>
  <c r="D208" i="3"/>
  <c r="E208" i="3" s="1"/>
  <c r="D94" i="3"/>
  <c r="E94" i="3" s="1"/>
  <c r="D176" i="3"/>
  <c r="E176" i="3" s="1"/>
  <c r="D100" i="3"/>
  <c r="E100" i="3" s="1"/>
  <c r="D180" i="3"/>
  <c r="E180" i="3" s="1"/>
  <c r="D21" i="3"/>
  <c r="E21" i="3" s="1"/>
  <c r="D187" i="3"/>
  <c r="E187" i="3" s="1"/>
  <c r="D25" i="3"/>
  <c r="E25" i="3" s="1"/>
  <c r="D19" i="3"/>
  <c r="E19" i="3" s="1"/>
  <c r="D163" i="3"/>
  <c r="E163" i="3" s="1"/>
  <c r="D150" i="3"/>
  <c r="E150" i="3" s="1"/>
  <c r="D204" i="3"/>
  <c r="E204" i="3" s="1"/>
  <c r="D72" i="3"/>
  <c r="E72" i="3" s="1"/>
  <c r="D35" i="3"/>
  <c r="E35" i="3" s="1"/>
  <c r="D129" i="3"/>
  <c r="E129" i="3" s="1"/>
  <c r="D2" i="3"/>
  <c r="E2" i="3" s="1"/>
  <c r="D95" i="3"/>
  <c r="E95" i="3" s="1"/>
  <c r="D106" i="3"/>
  <c r="E106" i="3" s="1"/>
  <c r="D15" i="3"/>
  <c r="E15" i="3" s="1"/>
  <c r="D47" i="3"/>
  <c r="E47" i="3" s="1"/>
  <c r="D214" i="3"/>
  <c r="E214" i="3" s="1"/>
  <c r="D164" i="3"/>
  <c r="E164" i="3" s="1"/>
  <c r="D130" i="3"/>
  <c r="E130" i="3" s="1"/>
  <c r="D151" i="3"/>
  <c r="E151" i="3" s="1"/>
  <c r="D59" i="3"/>
  <c r="E59" i="3" s="1"/>
  <c r="D108" i="3"/>
  <c r="E108" i="3" s="1"/>
  <c r="D168" i="3"/>
  <c r="E168" i="3" s="1"/>
  <c r="D184" i="3"/>
  <c r="E184" i="3" s="1"/>
  <c r="D22" i="3"/>
  <c r="E22" i="3" s="1"/>
  <c r="D127" i="3"/>
  <c r="E127" i="3" s="1"/>
  <c r="D159" i="3"/>
  <c r="E159" i="3" s="1"/>
  <c r="D91" i="3"/>
  <c r="E91" i="3" s="1"/>
  <c r="D105" i="3"/>
  <c r="E105" i="3" s="1"/>
  <c r="D55" i="3"/>
  <c r="E55" i="3" s="1"/>
  <c r="D43" i="3"/>
  <c r="E43" i="3" s="1"/>
  <c r="D158" i="3"/>
  <c r="E158" i="3" s="1"/>
  <c r="D93" i="3"/>
  <c r="E93" i="3" s="1"/>
  <c r="D191" i="3"/>
  <c r="E191" i="3" s="1"/>
  <c r="D145" i="3"/>
  <c r="E145" i="3" s="1"/>
  <c r="D225" i="3"/>
  <c r="E225" i="3" s="1"/>
  <c r="D99" i="3"/>
  <c r="E99" i="3" s="1"/>
  <c r="D6" i="3"/>
  <c r="E6" i="3" s="1"/>
  <c r="D146" i="3"/>
  <c r="E146" i="3" s="1"/>
  <c r="D8" i="3"/>
  <c r="E8" i="3" s="1"/>
  <c r="D175" i="3"/>
  <c r="E175" i="3" s="1"/>
  <c r="D131" i="3"/>
  <c r="E131" i="3" s="1"/>
  <c r="D48" i="3"/>
  <c r="E48" i="3" s="1"/>
  <c r="D18" i="3"/>
  <c r="E18" i="3" s="1"/>
  <c r="D66" i="3"/>
  <c r="E66" i="3" s="1"/>
  <c r="D7" i="3"/>
  <c r="E7" i="3" s="1"/>
  <c r="D229" i="3"/>
  <c r="E229" i="3" s="1"/>
  <c r="D195" i="3"/>
  <c r="E195" i="3" s="1"/>
  <c r="D223" i="3"/>
  <c r="E223" i="3" s="1"/>
  <c r="D199" i="3"/>
  <c r="E199" i="3" s="1"/>
  <c r="D190" i="3"/>
  <c r="E190" i="3" s="1"/>
  <c r="D133" i="3"/>
  <c r="E133" i="3" s="1"/>
  <c r="D68" i="3"/>
  <c r="E68" i="3" s="1"/>
  <c r="D23" i="3"/>
  <c r="E23" i="3" s="1"/>
  <c r="D69" i="3"/>
  <c r="E69" i="3" s="1"/>
  <c r="D209" i="3"/>
  <c r="E209" i="3" s="1"/>
  <c r="D173" i="3"/>
  <c r="E173" i="3" s="1"/>
  <c r="D20" i="3"/>
  <c r="E20" i="3" s="1"/>
  <c r="D200" i="3"/>
  <c r="E200" i="3" s="1"/>
  <c r="D125" i="3"/>
  <c r="E125" i="3" s="1"/>
  <c r="D112" i="3"/>
  <c r="E112" i="3" s="1"/>
  <c r="D34" i="3"/>
  <c r="E34" i="3" s="1"/>
  <c r="D97" i="3"/>
  <c r="E97" i="3" s="1"/>
  <c r="D27" i="3"/>
  <c r="E27" i="3" s="1"/>
  <c r="D136" i="3"/>
  <c r="E136" i="3" s="1"/>
  <c r="D211" i="3"/>
  <c r="E211" i="3" s="1"/>
  <c r="D167" i="3"/>
  <c r="E167" i="3" s="1"/>
  <c r="D181" i="3"/>
  <c r="E181" i="3" s="1"/>
  <c r="D81" i="3"/>
  <c r="E81" i="3" s="1"/>
  <c r="D58" i="3"/>
  <c r="E58" i="3" s="1"/>
  <c r="D183" i="3"/>
  <c r="E183" i="3" s="1"/>
  <c r="D52" i="3"/>
  <c r="E52" i="3" s="1"/>
  <c r="D219" i="3"/>
  <c r="E219" i="3" s="1"/>
  <c r="D10" i="3"/>
  <c r="E10" i="3" s="1"/>
  <c r="D189" i="3"/>
  <c r="E189" i="3" s="1"/>
  <c r="D177" i="3"/>
  <c r="E177" i="3" s="1"/>
  <c r="D227" i="3"/>
  <c r="E227" i="3" s="1"/>
  <c r="D210" i="3"/>
  <c r="E210" i="3" s="1"/>
  <c r="D75" i="3"/>
  <c r="E75" i="3" s="1"/>
  <c r="D157" i="3"/>
  <c r="E157" i="3" s="1"/>
  <c r="D179" i="3"/>
  <c r="E179" i="3" s="1"/>
  <c r="D31" i="3"/>
  <c r="E31" i="3" s="1"/>
  <c r="D221" i="3"/>
  <c r="E221" i="3" s="1"/>
  <c r="D160" i="3"/>
  <c r="E160" i="3" s="1"/>
  <c r="D170" i="3"/>
  <c r="E170" i="3" s="1"/>
  <c r="D74" i="3"/>
  <c r="E74" i="3" s="1"/>
  <c r="D67" i="3"/>
  <c r="E67" i="3" s="1"/>
  <c r="D228" i="3"/>
  <c r="E228" i="3" s="1"/>
  <c r="D73" i="3"/>
  <c r="E73" i="3" s="1"/>
  <c r="D192" i="3"/>
  <c r="E192" i="3" s="1"/>
  <c r="D126" i="3"/>
  <c r="E126" i="3" s="1"/>
  <c r="D38" i="3"/>
  <c r="E38" i="3" s="1"/>
  <c r="D212" i="3"/>
  <c r="E212" i="3" s="1"/>
  <c r="B131" i="2"/>
  <c r="R131" i="2"/>
  <c r="M131" i="2"/>
  <c r="N131" i="2"/>
  <c r="E131" i="2"/>
  <c r="Q131" i="2"/>
  <c r="S131" i="2" s="1"/>
  <c r="E80" i="2"/>
  <c r="B80" i="2"/>
  <c r="E88" i="2"/>
  <c r="B88" i="2"/>
  <c r="E70" i="2"/>
  <c r="B70" i="2"/>
  <c r="E63" i="2"/>
  <c r="B63" i="2"/>
  <c r="E46" i="2"/>
  <c r="B46" i="2"/>
  <c r="E50" i="2"/>
  <c r="B50" i="2"/>
  <c r="E61" i="2"/>
  <c r="B61" i="2"/>
  <c r="E53" i="2"/>
  <c r="B53" i="2"/>
  <c r="E36" i="2"/>
  <c r="B36" i="2"/>
  <c r="E2" i="2"/>
  <c r="M2" i="2"/>
  <c r="E128" i="2"/>
  <c r="M128" i="2"/>
  <c r="Q128" i="2"/>
  <c r="B128" i="2"/>
  <c r="N128" i="2"/>
  <c r="R128" i="2"/>
  <c r="E124" i="2"/>
  <c r="M124" i="2"/>
  <c r="R124" i="2"/>
  <c r="N124" i="2"/>
  <c r="Q124" i="2"/>
  <c r="B87" i="2"/>
  <c r="E87" i="2"/>
  <c r="N101" i="2"/>
  <c r="E101" i="2"/>
  <c r="B127" i="2"/>
  <c r="E127" i="2"/>
  <c r="N127" i="2"/>
  <c r="R127" i="2"/>
  <c r="Q127" i="2"/>
  <c r="M127" i="2"/>
  <c r="B123" i="2"/>
  <c r="E123" i="2"/>
  <c r="N123" i="2"/>
  <c r="M123" i="2"/>
  <c r="R123" i="2"/>
  <c r="Q123" i="2"/>
  <c r="B125" i="2"/>
  <c r="E125" i="2"/>
  <c r="R125" i="2"/>
  <c r="Q125" i="2"/>
  <c r="N125" i="2"/>
  <c r="M125" i="2"/>
  <c r="N3" i="2"/>
  <c r="E3" i="2"/>
  <c r="E126" i="2"/>
  <c r="M126" i="2"/>
  <c r="N126" i="2"/>
  <c r="R126" i="2"/>
  <c r="Q126" i="2"/>
  <c r="E122" i="2"/>
  <c r="Q122" i="2"/>
  <c r="M122" i="2"/>
  <c r="N122" i="2"/>
  <c r="N102" i="2"/>
  <c r="E102" i="2"/>
  <c r="J128" i="2"/>
  <c r="J124" i="2"/>
  <c r="J111" i="2"/>
  <c r="J126" i="2"/>
  <c r="J122" i="2"/>
  <c r="J127" i="2"/>
  <c r="J123" i="2"/>
  <c r="J119" i="2"/>
  <c r="J115" i="2"/>
  <c r="J125" i="2"/>
  <c r="J117" i="2"/>
  <c r="J113" i="2"/>
  <c r="J118" i="2"/>
  <c r="J114" i="2"/>
  <c r="J110" i="2"/>
  <c r="J106" i="2"/>
  <c r="B120" i="2"/>
  <c r="Q120" i="2"/>
  <c r="N120" i="2"/>
  <c r="R120" i="2"/>
  <c r="M120" i="2"/>
  <c r="J120" i="2"/>
  <c r="J108" i="2"/>
  <c r="B117" i="2"/>
  <c r="R117" i="2"/>
  <c r="Q117" i="2"/>
  <c r="N117" i="2"/>
  <c r="M117" i="2"/>
  <c r="B113" i="2"/>
  <c r="R113" i="2"/>
  <c r="M113" i="2"/>
  <c r="Q113" i="2"/>
  <c r="N113" i="2"/>
  <c r="B119" i="2"/>
  <c r="M119" i="2"/>
  <c r="N119" i="2"/>
  <c r="R119" i="2"/>
  <c r="Q119" i="2"/>
  <c r="M115" i="2"/>
  <c r="R115" i="2"/>
  <c r="Q115" i="2"/>
  <c r="N115" i="2"/>
  <c r="B111" i="2"/>
  <c r="R111" i="2"/>
  <c r="Q111" i="2"/>
  <c r="M111" i="2"/>
  <c r="N111" i="2"/>
  <c r="Q118" i="2"/>
  <c r="M118" i="2"/>
  <c r="R118" i="2"/>
  <c r="N118" i="2"/>
  <c r="B114" i="2"/>
  <c r="Q114" i="2"/>
  <c r="N114" i="2"/>
  <c r="R114" i="2"/>
  <c r="M114" i="2"/>
  <c r="B110" i="2"/>
  <c r="Q110" i="2"/>
  <c r="N110" i="2"/>
  <c r="M110" i="2"/>
  <c r="R110" i="2"/>
  <c r="B106" i="2"/>
  <c r="N106" i="2"/>
  <c r="M106" i="2"/>
  <c r="Q106" i="2"/>
  <c r="R106" i="2"/>
  <c r="B105" i="2"/>
  <c r="N105" i="2"/>
  <c r="Q105" i="2"/>
  <c r="R105" i="2"/>
  <c r="M105" i="2"/>
  <c r="D9" i="7"/>
  <c r="N2" i="2"/>
  <c r="B103" i="2"/>
  <c r="N103" i="2"/>
  <c r="J64" i="2"/>
  <c r="J60" i="2"/>
  <c r="J56" i="2"/>
  <c r="J52" i="2"/>
  <c r="J48" i="2"/>
  <c r="J44" i="2"/>
  <c r="J40" i="2"/>
  <c r="J36" i="2"/>
  <c r="J32" i="2"/>
  <c r="J24" i="2"/>
  <c r="J20" i="2"/>
  <c r="J16" i="2"/>
  <c r="J12" i="2"/>
  <c r="J8" i="2"/>
  <c r="J5" i="2"/>
  <c r="B2" i="2"/>
  <c r="J88" i="2"/>
  <c r="J84" i="2"/>
  <c r="J80" i="2"/>
  <c r="J103" i="2"/>
  <c r="J99" i="2"/>
  <c r="K137" i="2"/>
  <c r="K133" i="2"/>
  <c r="K129" i="2"/>
  <c r="K125" i="2"/>
  <c r="K117" i="2"/>
  <c r="K113" i="2"/>
  <c r="K105" i="2"/>
  <c r="J102" i="2"/>
  <c r="J98" i="2"/>
  <c r="K136" i="2"/>
  <c r="K132" i="2"/>
  <c r="K128" i="2"/>
  <c r="K124" i="2"/>
  <c r="K120" i="2"/>
  <c r="K108" i="2"/>
  <c r="J2" i="2"/>
  <c r="J105" i="2"/>
  <c r="R88" i="2"/>
  <c r="Q88" i="2"/>
  <c r="N88" i="2"/>
  <c r="R80" i="2"/>
  <c r="Q80" i="2"/>
  <c r="N80" i="2"/>
  <c r="R95" i="2"/>
  <c r="Q95" i="2"/>
  <c r="N95" i="2"/>
  <c r="R91" i="2"/>
  <c r="Q91" i="2"/>
  <c r="N91" i="2"/>
  <c r="R87" i="2"/>
  <c r="Q87" i="2"/>
  <c r="N87" i="2"/>
  <c r="R83" i="2"/>
  <c r="Q83" i="2"/>
  <c r="N83" i="2"/>
  <c r="R74" i="2"/>
  <c r="Q74" i="2"/>
  <c r="N74" i="2"/>
  <c r="R70" i="2"/>
  <c r="Q70" i="2"/>
  <c r="N70" i="2"/>
  <c r="R66" i="2"/>
  <c r="Q66" i="2"/>
  <c r="N66" i="2"/>
  <c r="R62" i="2"/>
  <c r="Q62" i="2"/>
  <c r="N62" i="2"/>
  <c r="N58" i="2"/>
  <c r="R54" i="2"/>
  <c r="Q54" i="2"/>
  <c r="N54" i="2"/>
  <c r="R50" i="2"/>
  <c r="Q50" i="2"/>
  <c r="N50" i="2"/>
  <c r="R46" i="2"/>
  <c r="Q46" i="2"/>
  <c r="N46" i="2"/>
  <c r="N42" i="2"/>
  <c r="Q38" i="2"/>
  <c r="R38" i="2"/>
  <c r="N38" i="2"/>
  <c r="Q34" i="2"/>
  <c r="R34" i="2"/>
  <c r="N34" i="2"/>
  <c r="Q30" i="2"/>
  <c r="R30" i="2"/>
  <c r="N30" i="2"/>
  <c r="Q26" i="2"/>
  <c r="R26" i="2"/>
  <c r="N26" i="2"/>
  <c r="R22" i="2"/>
  <c r="Q22" i="2"/>
  <c r="N22" i="2"/>
  <c r="R18" i="2"/>
  <c r="Q18" i="2"/>
  <c r="N18" i="2"/>
  <c r="R14" i="2"/>
  <c r="Q14" i="2"/>
  <c r="N14" i="2"/>
  <c r="R10" i="2"/>
  <c r="Q10" i="2"/>
  <c r="N10" i="2"/>
  <c r="R3" i="2"/>
  <c r="Q3" i="2"/>
  <c r="R99" i="2"/>
  <c r="Q99" i="2"/>
  <c r="N99" i="2"/>
  <c r="Q93" i="2"/>
  <c r="R93" i="2"/>
  <c r="N93" i="2"/>
  <c r="Q94" i="2"/>
  <c r="R94" i="2"/>
  <c r="N94" i="2"/>
  <c r="Q86" i="2"/>
  <c r="R86" i="2"/>
  <c r="N86" i="2"/>
  <c r="Q82" i="2"/>
  <c r="R82" i="2"/>
  <c r="N82" i="2"/>
  <c r="R78" i="2"/>
  <c r="Q78" i="2"/>
  <c r="N78" i="2"/>
  <c r="R73" i="2"/>
  <c r="Q73" i="2"/>
  <c r="N73" i="2"/>
  <c r="Q61" i="2"/>
  <c r="R61" i="2"/>
  <c r="N61" i="2"/>
  <c r="Q57" i="2"/>
  <c r="R57" i="2"/>
  <c r="N57" i="2"/>
  <c r="R53" i="2"/>
  <c r="Q53" i="2"/>
  <c r="N53" i="2"/>
  <c r="R45" i="2"/>
  <c r="Q45" i="2"/>
  <c r="N45" i="2"/>
  <c r="Q41" i="2"/>
  <c r="R41" i="2"/>
  <c r="N41" i="2"/>
  <c r="Q37" i="2"/>
  <c r="R37" i="2"/>
  <c r="N37" i="2"/>
  <c r="R29" i="2"/>
  <c r="Q29" i="2"/>
  <c r="N29" i="2"/>
  <c r="R25" i="2"/>
  <c r="Q25" i="2"/>
  <c r="N25" i="2"/>
  <c r="R21" i="2"/>
  <c r="Q21" i="2"/>
  <c r="N21" i="2"/>
  <c r="R13" i="2"/>
  <c r="N13" i="2"/>
  <c r="Q13" i="2"/>
  <c r="Q98" i="2"/>
  <c r="R98" i="2"/>
  <c r="N98" i="2"/>
  <c r="R103" i="2"/>
  <c r="Q103" i="2"/>
  <c r="R89" i="2"/>
  <c r="Q89" i="2"/>
  <c r="N89" i="2"/>
  <c r="R81" i="2"/>
  <c r="Q81" i="2"/>
  <c r="N81" i="2"/>
  <c r="Q64" i="2"/>
  <c r="R64" i="2"/>
  <c r="N64" i="2"/>
  <c r="Q60" i="2"/>
  <c r="R60" i="2"/>
  <c r="N60" i="2"/>
  <c r="R56" i="2"/>
  <c r="Q56" i="2"/>
  <c r="N56" i="2"/>
  <c r="R52" i="2"/>
  <c r="Q52" i="2"/>
  <c r="N52" i="2"/>
  <c r="Q48" i="2"/>
  <c r="R48" i="2"/>
  <c r="N48" i="2"/>
  <c r="Q44" i="2"/>
  <c r="R44" i="2"/>
  <c r="N44" i="2"/>
  <c r="R40" i="2"/>
  <c r="Q40" i="2"/>
  <c r="N40" i="2"/>
  <c r="R36" i="2"/>
  <c r="Q36" i="2"/>
  <c r="N36" i="2"/>
  <c r="R32" i="2"/>
  <c r="Q32" i="2"/>
  <c r="N32" i="2"/>
  <c r="R24" i="2"/>
  <c r="Q24" i="2"/>
  <c r="N24" i="2"/>
  <c r="R20" i="2"/>
  <c r="Q20" i="2"/>
  <c r="N20" i="2"/>
  <c r="R16" i="2"/>
  <c r="Q16" i="2"/>
  <c r="N16" i="2"/>
  <c r="R12" i="2"/>
  <c r="Q12" i="2"/>
  <c r="N12" i="2"/>
  <c r="R8" i="2"/>
  <c r="Q8" i="2"/>
  <c r="N8" i="2"/>
  <c r="R5" i="2"/>
  <c r="Q5" i="2"/>
  <c r="N5" i="2"/>
  <c r="Q102" i="2"/>
  <c r="R102" i="2"/>
  <c r="R84" i="2"/>
  <c r="Q84" i="2"/>
  <c r="N84" i="2"/>
  <c r="R71" i="2"/>
  <c r="Q71" i="2"/>
  <c r="N71" i="2"/>
  <c r="Q67" i="2"/>
  <c r="R67" i="2"/>
  <c r="N67" i="2"/>
  <c r="Q63" i="2"/>
  <c r="R63" i="2"/>
  <c r="N63" i="2"/>
  <c r="Q59" i="2"/>
  <c r="R59" i="2"/>
  <c r="N59" i="2"/>
  <c r="R55" i="2"/>
  <c r="Q55" i="2"/>
  <c r="N55" i="2"/>
  <c r="R51" i="2"/>
  <c r="Q51" i="2"/>
  <c r="N51" i="2"/>
  <c r="R47" i="2"/>
  <c r="Q47" i="2"/>
  <c r="N47" i="2"/>
  <c r="R43" i="2"/>
  <c r="N43" i="2"/>
  <c r="R39" i="2"/>
  <c r="Q39" i="2"/>
  <c r="N39" i="2"/>
  <c r="R35" i="2"/>
  <c r="Q35" i="2"/>
  <c r="N35" i="2"/>
  <c r="R31" i="2"/>
  <c r="Q31" i="2"/>
  <c r="N31" i="2"/>
  <c r="R23" i="2"/>
  <c r="Q23" i="2"/>
  <c r="N23" i="2"/>
  <c r="R19" i="2"/>
  <c r="Q19" i="2"/>
  <c r="N19" i="2"/>
  <c r="R15" i="2"/>
  <c r="Q15" i="2"/>
  <c r="N15" i="2"/>
  <c r="R4" i="2"/>
  <c r="Q4" i="2"/>
  <c r="N4" i="2"/>
  <c r="R2" i="2"/>
  <c r="B16" i="7"/>
  <c r="B15" i="7"/>
  <c r="Z2" i="2"/>
  <c r="Q2" i="2"/>
  <c r="Z10" i="2"/>
  <c r="R96" i="2"/>
  <c r="Q96" i="2"/>
  <c r="N96" i="2"/>
  <c r="Q101" i="2"/>
  <c r="H15" i="7" s="1"/>
  <c r="R101" i="2"/>
  <c r="B95" i="2"/>
  <c r="M95" i="2"/>
  <c r="O95" i="2" s="1"/>
  <c r="M87" i="2"/>
  <c r="O87" i="2" s="1"/>
  <c r="B71" i="2"/>
  <c r="M71" i="2"/>
  <c r="M63" i="2"/>
  <c r="B51" i="2"/>
  <c r="M51" i="2"/>
  <c r="B39" i="2"/>
  <c r="M39" i="2"/>
  <c r="M31" i="2"/>
  <c r="B15" i="2"/>
  <c r="M15" i="2"/>
  <c r="B82" i="2"/>
  <c r="M82" i="2"/>
  <c r="O82" i="2" s="1"/>
  <c r="B74" i="2"/>
  <c r="M74" i="2"/>
  <c r="O74" i="2" s="1"/>
  <c r="M66" i="2"/>
  <c r="O66" i="2" s="1"/>
  <c r="B54" i="2"/>
  <c r="M54" i="2"/>
  <c r="O54" i="2" s="1"/>
  <c r="M46" i="2"/>
  <c r="B34" i="2"/>
  <c r="M34" i="2"/>
  <c r="O34" i="2" s="1"/>
  <c r="M26" i="2"/>
  <c r="O26" i="2" s="1"/>
  <c r="B14" i="2"/>
  <c r="M14" i="2"/>
  <c r="B89" i="2"/>
  <c r="M89" i="2"/>
  <c r="B81" i="2"/>
  <c r="M81" i="2"/>
  <c r="O81" i="2" s="1"/>
  <c r="B73" i="2"/>
  <c r="M73" i="2"/>
  <c r="O73" i="2" s="1"/>
  <c r="M61" i="2"/>
  <c r="O61" i="2" s="1"/>
  <c r="M53" i="2"/>
  <c r="O53" i="2" s="1"/>
  <c r="B41" i="2"/>
  <c r="M41" i="2"/>
  <c r="O41" i="2" s="1"/>
  <c r="B37" i="2"/>
  <c r="M37" i="2"/>
  <c r="B29" i="2"/>
  <c r="M29" i="2"/>
  <c r="O29" i="2" s="1"/>
  <c r="B21" i="2"/>
  <c r="M21" i="2"/>
  <c r="O21" i="2" s="1"/>
  <c r="M88" i="2"/>
  <c r="O88" i="2" s="1"/>
  <c r="B84" i="2"/>
  <c r="M84" i="2"/>
  <c r="M80" i="2"/>
  <c r="O80" i="2" s="1"/>
  <c r="B64" i="2"/>
  <c r="M64" i="2"/>
  <c r="O64" i="2" s="1"/>
  <c r="B60" i="2"/>
  <c r="M60" i="2"/>
  <c r="O60" i="2" s="1"/>
  <c r="B56" i="2"/>
  <c r="M56" i="2"/>
  <c r="B52" i="2"/>
  <c r="M52" i="2"/>
  <c r="O52" i="2" s="1"/>
  <c r="B48" i="2"/>
  <c r="M48" i="2"/>
  <c r="O48" i="2" s="1"/>
  <c r="B44" i="2"/>
  <c r="M44" i="2"/>
  <c r="O44" i="2" s="1"/>
  <c r="B40" i="2"/>
  <c r="M40" i="2"/>
  <c r="M36" i="2"/>
  <c r="B32" i="2"/>
  <c r="M32" i="2"/>
  <c r="O32" i="2" s="1"/>
  <c r="B24" i="2"/>
  <c r="M24" i="2"/>
  <c r="B20" i="2"/>
  <c r="M20" i="2"/>
  <c r="B16" i="2"/>
  <c r="M16" i="2"/>
  <c r="B12" i="2"/>
  <c r="M12" i="2"/>
  <c r="O12" i="2" s="1"/>
  <c r="B8" i="2"/>
  <c r="M8" i="2"/>
  <c r="B5" i="2"/>
  <c r="M5" i="2"/>
  <c r="O5" i="2" s="1"/>
  <c r="B99" i="2"/>
  <c r="M99" i="2"/>
  <c r="K138" i="2"/>
  <c r="K134" i="2"/>
  <c r="K130" i="2"/>
  <c r="K126" i="2"/>
  <c r="K122" i="2"/>
  <c r="K118" i="2"/>
  <c r="K114" i="2"/>
  <c r="K110" i="2"/>
  <c r="K106" i="2"/>
  <c r="J96" i="2"/>
  <c r="B47" i="2"/>
  <c r="M47" i="2"/>
  <c r="O47" i="2" s="1"/>
  <c r="B19" i="2"/>
  <c r="M19" i="2"/>
  <c r="B98" i="2"/>
  <c r="M98" i="2"/>
  <c r="O98" i="2" s="1"/>
  <c r="M103" i="2"/>
  <c r="B91" i="2"/>
  <c r="M91" i="2"/>
  <c r="O91" i="2" s="1"/>
  <c r="B59" i="2"/>
  <c r="M59" i="2"/>
  <c r="O59" i="2" s="1"/>
  <c r="B43" i="2"/>
  <c r="M43" i="2"/>
  <c r="B23" i="2"/>
  <c r="M23" i="2"/>
  <c r="B4" i="2"/>
  <c r="M4" i="2"/>
  <c r="B94" i="2"/>
  <c r="M94" i="2"/>
  <c r="O94" i="2" s="1"/>
  <c r="B78" i="2"/>
  <c r="M78" i="2"/>
  <c r="O78" i="2" s="1"/>
  <c r="M58" i="2"/>
  <c r="O58" i="2" s="1"/>
  <c r="B42" i="2"/>
  <c r="M42" i="2"/>
  <c r="O42" i="2" s="1"/>
  <c r="B22" i="2"/>
  <c r="M22" i="2"/>
  <c r="O22" i="2" s="1"/>
  <c r="B102" i="2"/>
  <c r="M102" i="2"/>
  <c r="B83" i="2"/>
  <c r="M83" i="2"/>
  <c r="O83" i="2" s="1"/>
  <c r="M67" i="2"/>
  <c r="B55" i="2"/>
  <c r="M55" i="2"/>
  <c r="B35" i="2"/>
  <c r="M35" i="2"/>
  <c r="B86" i="2"/>
  <c r="M86" i="2"/>
  <c r="O86" i="2" s="1"/>
  <c r="M70" i="2"/>
  <c r="O70" i="2" s="1"/>
  <c r="B62" i="2"/>
  <c r="M62" i="2"/>
  <c r="O62" i="2" s="1"/>
  <c r="M50" i="2"/>
  <c r="O50" i="2" s="1"/>
  <c r="B38" i="2"/>
  <c r="M38" i="2"/>
  <c r="O38" i="2" s="1"/>
  <c r="B30" i="2"/>
  <c r="M30" i="2"/>
  <c r="O30" i="2" s="1"/>
  <c r="B18" i="2"/>
  <c r="M18" i="2"/>
  <c r="O18" i="2" s="1"/>
  <c r="B10" i="2"/>
  <c r="M10" i="2"/>
  <c r="O10" i="2" s="1"/>
  <c r="B3" i="2"/>
  <c r="M3" i="2"/>
  <c r="O3" i="2" s="1"/>
  <c r="B93" i="2"/>
  <c r="M93" i="2"/>
  <c r="O93" i="2" s="1"/>
  <c r="M57" i="2"/>
  <c r="O57" i="2" s="1"/>
  <c r="B45" i="2"/>
  <c r="M45" i="2"/>
  <c r="O45" i="2" s="1"/>
  <c r="B25" i="2"/>
  <c r="M25" i="2"/>
  <c r="O25" i="2" s="1"/>
  <c r="B13" i="2"/>
  <c r="M13" i="2"/>
  <c r="O13" i="2" s="1"/>
  <c r="B96" i="2"/>
  <c r="M96" i="2"/>
  <c r="B101" i="2"/>
  <c r="M101" i="2"/>
  <c r="K135" i="2"/>
  <c r="K127" i="2"/>
  <c r="K123" i="2"/>
  <c r="K119" i="2"/>
  <c r="K115" i="2"/>
  <c r="K111" i="2"/>
  <c r="J101" i="2"/>
  <c r="K2" i="2"/>
  <c r="K88" i="2"/>
  <c r="K84" i="2"/>
  <c r="K80" i="2"/>
  <c r="K64" i="2"/>
  <c r="K60" i="2"/>
  <c r="K56" i="2"/>
  <c r="K52" i="2"/>
  <c r="K48" i="2"/>
  <c r="K44" i="2"/>
  <c r="K36" i="2"/>
  <c r="K32" i="2"/>
  <c r="K24" i="2"/>
  <c r="K20" i="2"/>
  <c r="K16" i="2"/>
  <c r="K12" i="2"/>
  <c r="K8" i="2"/>
  <c r="K95" i="2"/>
  <c r="K91" i="2"/>
  <c r="K87" i="2"/>
  <c r="K83" i="2"/>
  <c r="K71" i="2"/>
  <c r="K67" i="2"/>
  <c r="K63" i="2"/>
  <c r="K59" i="2"/>
  <c r="K55" i="2"/>
  <c r="K51" i="2"/>
  <c r="K47" i="2"/>
  <c r="K43" i="2"/>
  <c r="K39" i="2"/>
  <c r="K35" i="2"/>
  <c r="K31" i="2"/>
  <c r="K23" i="2"/>
  <c r="K19" i="2"/>
  <c r="K15" i="2"/>
  <c r="K4" i="2"/>
  <c r="K3" i="2"/>
  <c r="K53" i="2"/>
  <c r="K45" i="2"/>
  <c r="K41" i="2"/>
  <c r="K40" i="2"/>
  <c r="J95" i="2"/>
  <c r="J91" i="2"/>
  <c r="J87" i="2"/>
  <c r="K5" i="2"/>
  <c r="K54" i="2"/>
  <c r="J93" i="2"/>
  <c r="J89" i="2"/>
  <c r="J81" i="2"/>
  <c r="J73" i="2"/>
  <c r="G17" i="7" s="1"/>
  <c r="J61" i="2"/>
  <c r="J57" i="2"/>
  <c r="J53" i="2"/>
  <c r="J45" i="2"/>
  <c r="J41" i="2"/>
  <c r="J37" i="2"/>
  <c r="J29" i="2"/>
  <c r="J25" i="2"/>
  <c r="J21" i="2"/>
  <c r="J13" i="2"/>
  <c r="J83" i="2"/>
  <c r="J71" i="2"/>
  <c r="J67" i="2"/>
  <c r="J63" i="2"/>
  <c r="J59" i="2"/>
  <c r="J55" i="2"/>
  <c r="J51" i="2"/>
  <c r="J47" i="2"/>
  <c r="J43" i="2"/>
  <c r="J39" i="2"/>
  <c r="J35" i="2"/>
  <c r="J31" i="2"/>
  <c r="J23" i="2"/>
  <c r="J19" i="2"/>
  <c r="J15" i="2"/>
  <c r="J4" i="2"/>
  <c r="J94" i="2"/>
  <c r="J86" i="2"/>
  <c r="J82" i="2"/>
  <c r="J78" i="2"/>
  <c r="J74" i="2"/>
  <c r="J70" i="2"/>
  <c r="J66" i="2"/>
  <c r="J62" i="2"/>
  <c r="J58" i="2"/>
  <c r="J54" i="2"/>
  <c r="J50" i="2"/>
  <c r="J46" i="2"/>
  <c r="J42" i="2"/>
  <c r="J38" i="2"/>
  <c r="J34" i="2"/>
  <c r="J30" i="2"/>
  <c r="J26" i="2"/>
  <c r="J22" i="2"/>
  <c r="J18" i="2"/>
  <c r="J14" i="2"/>
  <c r="J10" i="2"/>
  <c r="J3" i="2"/>
  <c r="O55" i="2" l="1"/>
  <c r="O40" i="2"/>
  <c r="O56" i="2"/>
  <c r="O89" i="2"/>
  <c r="O37" i="2"/>
  <c r="O14" i="2"/>
  <c r="O99" i="2"/>
  <c r="O46" i="2"/>
  <c r="O16" i="2"/>
  <c r="O36" i="2"/>
  <c r="O8" i="2"/>
  <c r="O24" i="2"/>
  <c r="O84" i="2"/>
  <c r="S132" i="2"/>
  <c r="O132" i="2"/>
  <c r="S129" i="2"/>
  <c r="T129" i="2" s="1"/>
  <c r="S130" i="2"/>
  <c r="O19" i="2"/>
  <c r="O20" i="2"/>
  <c r="O131" i="2"/>
  <c r="T131" i="2" s="1"/>
  <c r="O63" i="2"/>
  <c r="O130" i="2"/>
  <c r="O71" i="2"/>
  <c r="S122" i="2"/>
  <c r="O125" i="2"/>
  <c r="O123" i="2"/>
  <c r="S114" i="2"/>
  <c r="S113" i="2"/>
  <c r="O127" i="2"/>
  <c r="O128" i="2"/>
  <c r="S127" i="2"/>
  <c r="O124" i="2"/>
  <c r="C3" i="8"/>
  <c r="C7" i="8"/>
  <c r="C11" i="8"/>
  <c r="C5" i="8"/>
  <c r="C9" i="8"/>
  <c r="C13" i="8"/>
  <c r="C10" i="8"/>
  <c r="C4" i="8"/>
  <c r="C8" i="8"/>
  <c r="C12" i="8"/>
  <c r="C6" i="8"/>
  <c r="C2" i="8"/>
  <c r="E2" i="8" s="1"/>
  <c r="F2" i="8" s="1"/>
  <c r="O122" i="2"/>
  <c r="O126" i="2"/>
  <c r="O96" i="2"/>
  <c r="O35" i="2"/>
  <c r="O67" i="2"/>
  <c r="S126" i="2"/>
  <c r="S125" i="2"/>
  <c r="S123" i="2"/>
  <c r="S124" i="2"/>
  <c r="T108" i="2"/>
  <c r="S128" i="2"/>
  <c r="O51" i="2"/>
  <c r="O111" i="2"/>
  <c r="O119" i="2"/>
  <c r="O117" i="2"/>
  <c r="O110" i="2"/>
  <c r="O114" i="2"/>
  <c r="S118" i="2"/>
  <c r="S111" i="2"/>
  <c r="S115" i="2"/>
  <c r="S119" i="2"/>
  <c r="O23" i="2"/>
  <c r="S117" i="2"/>
  <c r="T117" i="2" s="1"/>
  <c r="O120" i="2"/>
  <c r="O118" i="2"/>
  <c r="O113" i="2"/>
  <c r="S120" i="2"/>
  <c r="S110" i="2"/>
  <c r="O115" i="2"/>
  <c r="S80" i="2"/>
  <c r="T80" i="2" s="1"/>
  <c r="O106" i="2"/>
  <c r="O15" i="2"/>
  <c r="S14" i="2"/>
  <c r="S46" i="2"/>
  <c r="S62" i="2"/>
  <c r="T62" i="2" s="1"/>
  <c r="S83" i="2"/>
  <c r="T83" i="2" s="1"/>
  <c r="S95" i="2"/>
  <c r="T95" i="2" s="1"/>
  <c r="S105" i="2"/>
  <c r="S106" i="2"/>
  <c r="O105" i="2"/>
  <c r="G15" i="7" s="1"/>
  <c r="G16" i="7"/>
  <c r="K15" i="7" s="1"/>
  <c r="S70" i="2"/>
  <c r="T70" i="2" s="1"/>
  <c r="S88" i="2"/>
  <c r="T88" i="2" s="1"/>
  <c r="S87" i="2"/>
  <c r="T87" i="2" s="1"/>
  <c r="O4" i="2"/>
  <c r="O31" i="2"/>
  <c r="D8" i="7"/>
  <c r="B32" i="7" s="1"/>
  <c r="O43" i="2"/>
  <c r="O39" i="2"/>
  <c r="S99" i="2"/>
  <c r="S61" i="2"/>
  <c r="T61" i="2" s="1"/>
  <c r="S94" i="2"/>
  <c r="T94" i="2" s="1"/>
  <c r="O2" i="2"/>
  <c r="S2" i="2"/>
  <c r="S53" i="2"/>
  <c r="T53" i="2" s="1"/>
  <c r="S63" i="2"/>
  <c r="S37" i="2"/>
  <c r="T37" i="2" s="1"/>
  <c r="S23" i="2"/>
  <c r="S39" i="2"/>
  <c r="S55" i="2"/>
  <c r="S59" i="2"/>
  <c r="T59" i="2" s="1"/>
  <c r="S71" i="2"/>
  <c r="S12" i="2"/>
  <c r="T12" i="2" s="1"/>
  <c r="S48" i="2"/>
  <c r="T48" i="2" s="1"/>
  <c r="S64" i="2"/>
  <c r="T64" i="2" s="1"/>
  <c r="S103" i="2"/>
  <c r="S98" i="2"/>
  <c r="T98" i="2" s="1"/>
  <c r="S29" i="2"/>
  <c r="T29" i="2" s="1"/>
  <c r="S45" i="2"/>
  <c r="T45" i="2" s="1"/>
  <c r="S26" i="2"/>
  <c r="T26" i="2" s="1"/>
  <c r="S4" i="2"/>
  <c r="S19" i="2"/>
  <c r="S35" i="2"/>
  <c r="S51" i="2"/>
  <c r="S8" i="2"/>
  <c r="T8" i="2" s="1"/>
  <c r="S24" i="2"/>
  <c r="T24" i="2" s="1"/>
  <c r="S40" i="2"/>
  <c r="S56" i="2"/>
  <c r="S89" i="2"/>
  <c r="S25" i="2"/>
  <c r="T25" i="2" s="1"/>
  <c r="S73" i="2"/>
  <c r="T73" i="2" s="1"/>
  <c r="S3" i="2"/>
  <c r="T3" i="2" s="1"/>
  <c r="S18" i="2"/>
  <c r="T18" i="2" s="1"/>
  <c r="S38" i="2"/>
  <c r="T38" i="2" s="1"/>
  <c r="S50" i="2"/>
  <c r="T50" i="2" s="1"/>
  <c r="S66" i="2"/>
  <c r="T66" i="2" s="1"/>
  <c r="S101" i="2"/>
  <c r="S15" i="2"/>
  <c r="S31" i="2"/>
  <c r="S47" i="2"/>
  <c r="T47" i="2" s="1"/>
  <c r="S67" i="2"/>
  <c r="S84" i="2"/>
  <c r="S5" i="2"/>
  <c r="T5" i="2" s="1"/>
  <c r="S20" i="2"/>
  <c r="S36" i="2"/>
  <c r="S52" i="2"/>
  <c r="T52" i="2" s="1"/>
  <c r="S21" i="2"/>
  <c r="T21" i="2" s="1"/>
  <c r="S41" i="2"/>
  <c r="T41" i="2" s="1"/>
  <c r="S57" i="2"/>
  <c r="T57" i="2" s="1"/>
  <c r="S34" i="2"/>
  <c r="T34" i="2" s="1"/>
  <c r="H16" i="7"/>
  <c r="C26" i="7" s="1"/>
  <c r="S43" i="2"/>
  <c r="O102" i="2"/>
  <c r="S16" i="2"/>
  <c r="S32" i="2"/>
  <c r="T32" i="2" s="1"/>
  <c r="S81" i="2"/>
  <c r="T81" i="2" s="1"/>
  <c r="O103" i="2"/>
  <c r="S13" i="2"/>
  <c r="T13" i="2" s="1"/>
  <c r="S86" i="2"/>
  <c r="T86" i="2" s="1"/>
  <c r="S10" i="2"/>
  <c r="T10" i="2" s="1"/>
  <c r="S30" i="2"/>
  <c r="T30" i="2" s="1"/>
  <c r="S42" i="2"/>
  <c r="T42" i="2" s="1"/>
  <c r="S58" i="2"/>
  <c r="T58" i="2" s="1"/>
  <c r="S74" i="2"/>
  <c r="T74" i="2" s="1"/>
  <c r="S91" i="2"/>
  <c r="T91" i="2" s="1"/>
  <c r="O101" i="2"/>
  <c r="S96" i="2"/>
  <c r="S78" i="2"/>
  <c r="T78" i="2" s="1"/>
  <c r="S82" i="2"/>
  <c r="T82" i="2" s="1"/>
  <c r="S93" i="2"/>
  <c r="T93" i="2" s="1"/>
  <c r="S22" i="2"/>
  <c r="T22" i="2" s="1"/>
  <c r="S54" i="2"/>
  <c r="T54" i="2" s="1"/>
  <c r="S102" i="2"/>
  <c r="S44" i="2"/>
  <c r="T44" i="2" s="1"/>
  <c r="S60" i="2"/>
  <c r="T60" i="2" s="1"/>
  <c r="T113" i="2" l="1"/>
  <c r="T40" i="2"/>
  <c r="T55" i="2"/>
  <c r="T14" i="2"/>
  <c r="T89" i="2"/>
  <c r="T56" i="2"/>
  <c r="T99" i="2"/>
  <c r="T46" i="2"/>
  <c r="T16" i="2"/>
  <c r="T123" i="2"/>
  <c r="T19" i="2"/>
  <c r="T36" i="2"/>
  <c r="T128" i="2"/>
  <c r="T35" i="2"/>
  <c r="T84" i="2"/>
  <c r="T63" i="2"/>
  <c r="T20" i="2"/>
  <c r="T125" i="2"/>
  <c r="T130" i="2"/>
  <c r="T132" i="2"/>
  <c r="T127" i="2"/>
  <c r="D12" i="8"/>
  <c r="E12" i="8"/>
  <c r="F12" i="8" s="1"/>
  <c r="D13" i="8"/>
  <c r="E13" i="8"/>
  <c r="F13" i="8" s="1"/>
  <c r="D7" i="8"/>
  <c r="E7" i="8"/>
  <c r="F7" i="8" s="1"/>
  <c r="D9" i="8"/>
  <c r="E9" i="8"/>
  <c r="F9" i="8" s="1"/>
  <c r="D3" i="8"/>
  <c r="E3" i="8"/>
  <c r="F3" i="8" s="1"/>
  <c r="D8" i="8"/>
  <c r="E8" i="8"/>
  <c r="F8" i="8" s="1"/>
  <c r="D4" i="8"/>
  <c r="E4" i="8"/>
  <c r="F4" i="8" s="1"/>
  <c r="D5" i="8"/>
  <c r="E5" i="8"/>
  <c r="F5" i="8" s="1"/>
  <c r="D6" i="8"/>
  <c r="E6" i="8"/>
  <c r="F6" i="8" s="1"/>
  <c r="D10" i="8"/>
  <c r="E10" i="8"/>
  <c r="F10" i="8" s="1"/>
  <c r="D11" i="8"/>
  <c r="E11" i="8"/>
  <c r="F11" i="8" s="1"/>
  <c r="T71" i="2"/>
  <c r="T122" i="2"/>
  <c r="T114" i="2"/>
  <c r="T120" i="2"/>
  <c r="T31" i="2"/>
  <c r="T111" i="2"/>
  <c r="T67" i="2"/>
  <c r="T96" i="2"/>
  <c r="T4" i="2"/>
  <c r="T39" i="2"/>
  <c r="T106" i="2"/>
  <c r="T126" i="2"/>
  <c r="T51" i="2"/>
  <c r="T23" i="2"/>
  <c r="T136" i="2" s="1"/>
  <c r="T110" i="2"/>
  <c r="T119" i="2"/>
  <c r="T124" i="2"/>
  <c r="T15" i="2"/>
  <c r="C14" i="8"/>
  <c r="E14" i="8" s="1"/>
  <c r="F14" i="8" s="1"/>
  <c r="D2" i="8"/>
  <c r="T43" i="2"/>
  <c r="T118" i="2"/>
  <c r="T102" i="2"/>
  <c r="T101" i="2"/>
  <c r="T103" i="2"/>
  <c r="T105" i="2"/>
  <c r="T115" i="2"/>
  <c r="T2" i="2"/>
  <c r="K11" i="7"/>
  <c r="G14" i="7"/>
  <c r="K19" i="7"/>
  <c r="C28" i="7"/>
  <c r="D14" i="8" l="1"/>
  <c r="C24" i="7"/>
  <c r="K7" i="7"/>
  <c r="G1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Eduardo Zamora Méndez</author>
  </authors>
  <commentList>
    <comment ref="D7" authorId="0" shapeId="0" xr:uid="{00000000-0006-0000-0000-000001000000}">
      <text>
        <r>
          <rPr>
            <sz val="9"/>
            <color indexed="81"/>
            <rFont val="Tahoma"/>
            <family val="2"/>
          </rPr>
          <t>FAVOR COLOCAR EN ESTA CELDA EL NUMERO DE LA UNIDAD PROGRAMÁTICA</t>
        </r>
      </text>
    </comment>
  </commentList>
</comments>
</file>

<file path=xl/sharedStrings.xml><?xml version="1.0" encoding="utf-8"?>
<sst xmlns="http://schemas.openxmlformats.org/spreadsheetml/2006/main" count="29363" uniqueCount="3584">
  <si>
    <t>Start time</t>
  </si>
  <si>
    <t>Completion time</t>
  </si>
  <si>
    <t>Email</t>
  </si>
  <si>
    <t>Name</t>
  </si>
  <si>
    <t>Total points</t>
  </si>
  <si>
    <t>Quiz feedback</t>
  </si>
  <si>
    <t>Grade posted time</t>
  </si>
  <si>
    <t>Persona Responsable</t>
  </si>
  <si>
    <t>Points - Persona Responsable</t>
  </si>
  <si>
    <t>Feedback - Persona Responsable</t>
  </si>
  <si>
    <t>Informe</t>
  </si>
  <si>
    <t>Points - Informe</t>
  </si>
  <si>
    <t>Feedback - Informe</t>
  </si>
  <si>
    <t>Unidad Prográmatica</t>
  </si>
  <si>
    <t>Points - Unidad Prográmatica</t>
  </si>
  <si>
    <t>Feedback - Unidad Prográmatica</t>
  </si>
  <si>
    <t>Nivel de complejidad del Centro Asistencial</t>
  </si>
  <si>
    <t>Points - Nivel de complejidad del Centro Asistencial</t>
  </si>
  <si>
    <t>Feedback - Nivel de complejidad del Centro Asistencial</t>
  </si>
  <si>
    <t>Servicio u actividad evaluada</t>
  </si>
  <si>
    <t>Points - Servicio u actividad evaluada</t>
  </si>
  <si>
    <t>Feedback - Servicio u actividad evaluada</t>
  </si>
  <si>
    <t>Points - Expediente</t>
  </si>
  <si>
    <t>Feedback - Expediente</t>
  </si>
  <si>
    <t>Expediente 1</t>
  </si>
  <si>
    <t>Points - Expediente 1</t>
  </si>
  <si>
    <t>Feedback - Expediente 1</t>
  </si>
  <si>
    <t>Expediente 2</t>
  </si>
  <si>
    <t>Points - Expediente 2</t>
  </si>
  <si>
    <t>Feedback - Expediente 2</t>
  </si>
  <si>
    <t>Expediente 3</t>
  </si>
  <si>
    <t>Points - Expediente 3</t>
  </si>
  <si>
    <t>Feedback - Expediente 3</t>
  </si>
  <si>
    <t>Expediente 4</t>
  </si>
  <si>
    <t>Points - Expediente 4</t>
  </si>
  <si>
    <t>Feedback - Expediente 4</t>
  </si>
  <si>
    <t>Expediente 5</t>
  </si>
  <si>
    <t>Points - Expediente 5</t>
  </si>
  <si>
    <t>Feedback - Expediente 5</t>
  </si>
  <si>
    <t>Expediente 6</t>
  </si>
  <si>
    <t>Points - Expediente 6</t>
  </si>
  <si>
    <t>Feedback - Expediente 6</t>
  </si>
  <si>
    <t>Expediente 7</t>
  </si>
  <si>
    <t>Points - Expediente 7</t>
  </si>
  <si>
    <t>Feedback - Expediente 7</t>
  </si>
  <si>
    <t>Expediente 8</t>
  </si>
  <si>
    <t>Points - Expediente 8</t>
  </si>
  <si>
    <t>Feedback - Expediente 8</t>
  </si>
  <si>
    <t>Expediente 9</t>
  </si>
  <si>
    <t>Points - Expediente 9</t>
  </si>
  <si>
    <t>Feedback - Expediente 9</t>
  </si>
  <si>
    <t>Expediente 10</t>
  </si>
  <si>
    <t>Points - Expediente 10</t>
  </si>
  <si>
    <t>Feedback - Expediente 10</t>
  </si>
  <si>
    <t>Divulgación de resultados</t>
  </si>
  <si>
    <t>Points - Divulgación de resultados</t>
  </si>
  <si>
    <t>Feedback - Divulgación de resultados</t>
  </si>
  <si>
    <t>Fecha de divulgación</t>
  </si>
  <si>
    <t>Points - Fecha de divulgación</t>
  </si>
  <si>
    <t>Feedback - Fecha de divulgación</t>
  </si>
  <si>
    <t>Temas de divulgación</t>
  </si>
  <si>
    <t>Points - Temas de divulgación</t>
  </si>
  <si>
    <t>Feedback - Temas de divulgación</t>
  </si>
  <si>
    <t>Participantes de divulgación</t>
  </si>
  <si>
    <t>Points - Participantes de divulgación</t>
  </si>
  <si>
    <t>Feedback - Participantes de divulgación</t>
  </si>
  <si>
    <t>Servicio u actividad evaluada2</t>
  </si>
  <si>
    <t>Points - Servicio u actividad evaluada2</t>
  </si>
  <si>
    <t>Feedback - Servicio u actividad evaluada2</t>
  </si>
  <si>
    <t>Certificación de Cirugía Segura</t>
  </si>
  <si>
    <t>Points - Certificación de Cirugía Segura</t>
  </si>
  <si>
    <t>Feedback - Certificación de Cirugía Segura</t>
  </si>
  <si>
    <t>Puntuación</t>
  </si>
  <si>
    <t>Points - Puntuación</t>
  </si>
  <si>
    <t>Feedback - Puntuación</t>
  </si>
  <si>
    <t>Points - Expediente2</t>
  </si>
  <si>
    <t>Feedback - Expediente2</t>
  </si>
  <si>
    <t>Expediente 110</t>
  </si>
  <si>
    <t>Points - Expediente 110</t>
  </si>
  <si>
    <t>Feedback - Expediente 110</t>
  </si>
  <si>
    <t>Expediente 22</t>
  </si>
  <si>
    <t>Points - Expediente 22</t>
  </si>
  <si>
    <t>Feedback - Expediente 22</t>
  </si>
  <si>
    <t>Expediente 32</t>
  </si>
  <si>
    <t>Points - Expediente 32</t>
  </si>
  <si>
    <t>Feedback - Expediente 32</t>
  </si>
  <si>
    <t>Expediente 42</t>
  </si>
  <si>
    <t>Points - Expediente 42</t>
  </si>
  <si>
    <t>Feedback - Expediente 42</t>
  </si>
  <si>
    <t>Expediente 52</t>
  </si>
  <si>
    <t>Points - Expediente 52</t>
  </si>
  <si>
    <t>Feedback - Expediente 52</t>
  </si>
  <si>
    <t>Expediente 62</t>
  </si>
  <si>
    <t>Points - Expediente 62</t>
  </si>
  <si>
    <t>Feedback - Expediente 62</t>
  </si>
  <si>
    <t>Expediente 72</t>
  </si>
  <si>
    <t>Points - Expediente 72</t>
  </si>
  <si>
    <t>Feedback - Expediente 72</t>
  </si>
  <si>
    <t>Expediente 82</t>
  </si>
  <si>
    <t>Points - Expediente 82</t>
  </si>
  <si>
    <t>Feedback - Expediente 82</t>
  </si>
  <si>
    <t>Expediente 92</t>
  </si>
  <si>
    <t>Points - Expediente 92</t>
  </si>
  <si>
    <t>Feedback - Expediente 92</t>
  </si>
  <si>
    <t>Expediente 102</t>
  </si>
  <si>
    <t>Points - Expediente 102</t>
  </si>
  <si>
    <t>Feedback - Expediente 102</t>
  </si>
  <si>
    <t>Points - Expediente3</t>
  </si>
  <si>
    <t>Feedback - Expediente3</t>
  </si>
  <si>
    <t>Expediente 11</t>
  </si>
  <si>
    <t>Points - Expediente 11</t>
  </si>
  <si>
    <t>Feedback - Expediente 11</t>
  </si>
  <si>
    <t>Expediente 12</t>
  </si>
  <si>
    <t>Points - Expediente 12</t>
  </si>
  <si>
    <t>Feedback - Expediente 12</t>
  </si>
  <si>
    <t>Expediente 13</t>
  </si>
  <si>
    <t>Points - Expediente 13</t>
  </si>
  <si>
    <t>Feedback - Expediente 13</t>
  </si>
  <si>
    <t>Expediente 14</t>
  </si>
  <si>
    <t>Points - Expediente 14</t>
  </si>
  <si>
    <t>Feedback - Expediente 14</t>
  </si>
  <si>
    <t>Expediente 15</t>
  </si>
  <si>
    <t>Points - Expediente 15</t>
  </si>
  <si>
    <t>Feedback - Expediente 15</t>
  </si>
  <si>
    <t>Expediente 16</t>
  </si>
  <si>
    <t>Points - Expediente 16</t>
  </si>
  <si>
    <t>Feedback - Expediente 16</t>
  </si>
  <si>
    <t>Expediente 17</t>
  </si>
  <si>
    <t>Points - Expediente 17</t>
  </si>
  <si>
    <t>Feedback - Expediente 17</t>
  </si>
  <si>
    <t>Expediente 18</t>
  </si>
  <si>
    <t>Points - Expediente 18</t>
  </si>
  <si>
    <t>Feedback - Expediente 18</t>
  </si>
  <si>
    <t>Expediente 19</t>
  </si>
  <si>
    <t>Points - Expediente 19</t>
  </si>
  <si>
    <t>Feedback - Expediente 19</t>
  </si>
  <si>
    <t>Expediente 20</t>
  </si>
  <si>
    <t>Points - Expediente 20</t>
  </si>
  <si>
    <t>Feedback - Expediente 20</t>
  </si>
  <si>
    <t>Análisis del proceso</t>
  </si>
  <si>
    <t>Points - Análisis del proceso</t>
  </si>
  <si>
    <t>Feedback - Análisis del proceso</t>
  </si>
  <si>
    <t>anonymous</t>
  </si>
  <si>
    <t xml:space="preserve">Carlos Andres Alvarez Sanchez </t>
  </si>
  <si>
    <t>I Semestre 2018</t>
  </si>
  <si>
    <t>2474</t>
  </si>
  <si>
    <t xml:space="preserve">Área de Salud/ Clínica </t>
  </si>
  <si>
    <t>Solicitud de prueba de HIV;</t>
  </si>
  <si>
    <t>Formulario presente pero incompleto (5)</t>
  </si>
  <si>
    <t>Formulario Ausente (0)</t>
  </si>
  <si>
    <t>Si</t>
  </si>
  <si>
    <t xml:space="preserve">REGLAMENTO DEL CONSENTIMIENTO INFORMADO EN LA PRÁCTICA CLÍNICA ASISTENCIAL EN LA CCSS </t>
  </si>
  <si>
    <t>5</t>
  </si>
  <si>
    <t xml:space="preserve">Persisten los fallos en proceso de adjuntar los documentos fisicos del consentimiento informado , no se esta registrando adecuadamente la información del CI dentro del aplicativo EDUS . 
Falta de interes en los implicados para subsanar fallos registrados en semestres anteriores 
En este semestre se capacito a los funcionarios Alvaro Chaves VIques , Marianela Barrantes Ramires , Mario Alvarez Arias , Rachel Brenes Gutierrez , Carmen Ortega Rapalo </t>
  </si>
  <si>
    <t>TERESA PRADO TENORIO</t>
  </si>
  <si>
    <t>2760</t>
  </si>
  <si>
    <t>Docencia;Cirugía Menor;Solicitud de prueba de HIV;</t>
  </si>
  <si>
    <t>Formulario presente y completo (10)</t>
  </si>
  <si>
    <t xml:space="preserve">Se expusieron los resultados  2017 Y recordatorio sobre la obligatoriedad de cumplir con el regalmento. se hizo revisión de apartados puntuales del mismo. aun no se hace devolución I semestre 2018 porque hasta ahora se está realziando el proceso y no tengo el resultado final </t>
  </si>
  <si>
    <t xml:space="preserve">Cuando se detecta que falta el instrumento se habla con el médico responsable.  Queda pendiente revisar con los médicos el resultado del I semestre 2018. </t>
  </si>
  <si>
    <t>WENDY CHACON GARITA</t>
  </si>
  <si>
    <t>2395</t>
  </si>
  <si>
    <t>Cirugía Menor;</t>
  </si>
  <si>
    <t>RECORDATORIO DE APLICACION DE CONSENTIMIENTO INFORMADO EN CIRUGIAS MENORES</t>
  </si>
  <si>
    <t>13</t>
  </si>
  <si>
    <t>se espera una mejora en la aplicacion del consentimiento en los diferentes procesos</t>
  </si>
  <si>
    <t xml:space="preserve">Dr. Marco Antonio Espinoza Quesada </t>
  </si>
  <si>
    <t>2601</t>
  </si>
  <si>
    <t xml:space="preserve">Hospital Regional </t>
  </si>
  <si>
    <t>Importancia del consentimiento informado 
Procedimientos  en los que se debe utilizar el consentimiento informado
evaluación del Consentimiento informado y de la hoja de cirugía segura</t>
  </si>
  <si>
    <t>80</t>
  </si>
  <si>
    <t>Cirugía Mayor;</t>
  </si>
  <si>
    <t>no aplica</t>
  </si>
  <si>
    <t>Formulario presente y completo (5)</t>
  </si>
  <si>
    <t>1. evidenciar la importancia del derecho de los pacientes en ser informados de los procedimientos que se les va a realizar
2. mejorar en la seguridad de las cirugías que se realizan
3. minimizar los errores antes de las cirugias</t>
  </si>
  <si>
    <t>wendy chacon garita</t>
  </si>
  <si>
    <t>refrescamiento aplicacion consentimiento informado</t>
  </si>
  <si>
    <t>16</t>
  </si>
  <si>
    <t>se espera una mejora en la aplicacion del formulario</t>
  </si>
  <si>
    <t>refrescamiento aplicacion de consentimiento informado</t>
  </si>
  <si>
    <t>se espera una mejora en la aplicacion del instrumento</t>
  </si>
  <si>
    <t xml:space="preserve">Melissa Fallas Sanabria </t>
  </si>
  <si>
    <t>2332</t>
  </si>
  <si>
    <t xml:space="preserve">Consentimiento informado- generalidades
Solicitud prueba VIH 
EDUS y registro del formulario de consentimiento informado
COnsentimiento informado en poblaciones vulnerables </t>
  </si>
  <si>
    <t xml:space="preserve">Debe mejorarse la informacion que se les divulga a los pacientes ya que aun hay mucho desconocimiento sobre consentimiento informado. </t>
  </si>
  <si>
    <t>MELISSA FALLAS SANABRIA</t>
  </si>
  <si>
    <t xml:space="preserve">GENERALIDADES DE CONSENTIMIENTO INFORMADO
CONSENTIMIENTO INFORMADO EN POBLACIONES VULNERABLES
EDUS Y FORMULARIO DE CONSENTIMIENTO INFORMADO </t>
  </si>
  <si>
    <t xml:space="preserve">DEBE MEJORARSE LA INFORMACIÓN QUE SE LES BRINDA A LOS USUARIOS YA QUE AUN HAY MUCHO DESSCONOCIMIENTO SOBRE EL TEMA </t>
  </si>
  <si>
    <t>DR. NELSON ALBERTO LEDEZMA CASTRO</t>
  </si>
  <si>
    <t>2277</t>
  </si>
  <si>
    <t>Docencia;</t>
  </si>
  <si>
    <t>SE ABORDARA EL RESULTADO DE EVALUACION DE  APLICACION DE CONSENTIMIENTO INFORMADO I SEMESTRE 2018 POR DOCENCIA A PACIENTES CON DISCAPACIDAD COGNITIVA</t>
  </si>
  <si>
    <t>LA APLICACION DE LA EVALUACION EN LINEA PERMITEN UN TRABAJO MAS PRACTICO, SIN EMBARGO LA DUDA QUEDA SI LOS FUNCIONARIOS A LOS CUALES SE LES SOLCITA REALIZAR LA EVALUACION VIRTUAL LA EFECTUAN.</t>
  </si>
  <si>
    <t>RESULTADOS DE LA EVALUACION  DE APLICACION DE CONSENTIMIENTO INFORMADO A PACIENETS CON DESCAPACIDAD COGNITIVA</t>
  </si>
  <si>
    <t>UNA GRAN EXPERIENCIA LA PALICACION DE ENCUESTAS ELECTRONICAS, FASCILITA Y ES MAS PUNTUAL.</t>
  </si>
  <si>
    <t xml:space="preserve">Jimmy Romero Bonilla </t>
  </si>
  <si>
    <t>2308</t>
  </si>
  <si>
    <t xml:space="preserve">CAIS/ Hospital Periférico </t>
  </si>
  <si>
    <t>Docencia;Odontología;Cirugía Menor;</t>
  </si>
  <si>
    <t xml:space="preserve">Consentimiento informado deberes y obligaciones </t>
  </si>
  <si>
    <t xml:space="preserve">Excelente actitud de los partocupantes </t>
  </si>
  <si>
    <t>Dr. Keyner Rivas Zúñiga</t>
  </si>
  <si>
    <t>2759</t>
  </si>
  <si>
    <t>Cirugía Menor;Solicitud de prueba de HIV;</t>
  </si>
  <si>
    <t>Llenado del CI, procedimientos que améritan aplicación de CI, quien puede brindar un CI, Asentemiento</t>
  </si>
  <si>
    <t>identificación y corrección de factores que podrian poner en riesgo el completo y correcto llenado del CI, refrescamento sobre la importancia del CI</t>
  </si>
  <si>
    <t>Dinia Milena Ruiz Varela</t>
  </si>
  <si>
    <t>2654</t>
  </si>
  <si>
    <t>Elementos básicos en el proceso de CI
Tipos de Consentimiento
Situaciones en las que es necesario el CI escrito</t>
  </si>
  <si>
    <t>9</t>
  </si>
  <si>
    <t>se debe reforzar en los diferentes tipos de CI que existen, y profundizar mas en los casos de personas con alteraciones cognitivas. Uno de los tipos de CI : el de sustitución es el que crea mas confusión entre los funcionarios.</t>
  </si>
  <si>
    <t>ESTEBAN MEDINA MONTERO</t>
  </si>
  <si>
    <t>2318</t>
  </si>
  <si>
    <t>Odontología;</t>
  </si>
  <si>
    <t>Consentimiento por delegación, consentimiento por sustitución y privilegio terapéutico</t>
  </si>
  <si>
    <t>8</t>
  </si>
  <si>
    <t xml:space="preserve">Hay un mal concepto sobre consentimiento por sustitución y por delegación, en el caso de las personas con discapacidad. Con la pequeña capacitación que se hace extendida a todos los médicos, aun si no llenaron la encuesta, se cierra la brecha de conocimiento en esta materia. Se aprovecha el espacio para tocar el tema de privilegio terapéutico. </t>
  </si>
  <si>
    <t>DR. PEDRO GÒMEZ MORA</t>
  </si>
  <si>
    <t>2342</t>
  </si>
  <si>
    <t>CONSENTIMIENTO INFORMADO. DERECHO DE LOS DISCAPACITADOS QUE DEBEN DE TOMARSE EN CUENTA EN LA TOMA DE DECISIONES. DEBER DEL MÈDICO DE INFORMAR A LO PACIENTES DEL DERECHO DE ACEPTAR O NO UN PROCEDIMIENTO COMO TAMBIEN SI ESTAN DE ACUERDO QUE EL ESTUDIANTE ESTÈ PRESENTE EN LA CONSULTA.</t>
  </si>
  <si>
    <t>CREO QUE ESTA EVALUACION FUE MUY ACERTADA YA QUE AL SER EVALUADOS LOS DISCAPACITADOS LOS MÈDICOS FUERON MÀS CUIDADOSOS EN PASARLES BIEN EL CONSENTIMIENTO INFORMADO A TODO PACIENTE CON DISCAPACIDAD.</t>
  </si>
  <si>
    <t xml:space="preserve">KARLA REYES  ZELAYA </t>
  </si>
  <si>
    <t>2655</t>
  </si>
  <si>
    <t xml:space="preserve">CHARLA DE  CONSENTIMIENTO INFORMADO 
EVACUACION DE DUDAS .
</t>
  </si>
  <si>
    <t>14</t>
  </si>
  <si>
    <t xml:space="preserve">CON LA IMPLEMENTACION DE EDUS VERSION 2.0 ES MAS FACIL EL LLENADO  Y  LA EVALUACION ES MAS FACIL EN EL HISTORICO  . 
SE REFORZARÀ   Y REFRESCARA LOS CONOCIMIENOS REFERENTES AL CONSENTIMIENTO INFORMADO    PARA MEJORA DEL MISMO .
</t>
  </si>
  <si>
    <t xml:space="preserve">KARLA REYES ZELAYA </t>
  </si>
  <si>
    <t xml:space="preserve">INFORMACION SOBRE CONSENIIENTO INFEMADO </t>
  </si>
  <si>
    <t xml:space="preserve">CON LA IMPLEMENTACION DEL EDUS VERSION 2.0ES MAS FACIL EL LLENADO Y LA EVALUACION  EN EL HISTORICO DE CADA EXPEDIENTE . CON LO QUE SE LE FACILITA AL ENCARGADO DE APLLICAR  EL CI .
SE REFORZARA Y REFRESCARA LOS CONOCIMIENTOS REFERENTES  AL CI  PARA MEJORA DEL MISMO
ACTUALIZACIONES SEMESTRALES </t>
  </si>
  <si>
    <t>Dra. Claudia Espinoza Kollerbohn</t>
  </si>
  <si>
    <t>2206</t>
  </si>
  <si>
    <t>Aplicación del consentimiento en paciente con discapacidad</t>
  </si>
  <si>
    <t>Se les imparte charla.  Se les motiva al cumplimiento</t>
  </si>
  <si>
    <t>Álvaro García Ruiz</t>
  </si>
  <si>
    <t>2562</t>
  </si>
  <si>
    <t>generalidades del consentimiento informado, así como situaciones especiales con poblacion con alguna discapacidad cognitiva.</t>
  </si>
  <si>
    <t>Desde mi punto de vista existe más sensibilización por parte de los funcionarios de nuestra área de salud en el conocimiento del Consentimiento Informado y la maneras correctas de aplicación para el beneficio de los pacientes.</t>
  </si>
  <si>
    <t>Nicolás Cubero Campos</t>
  </si>
  <si>
    <t>2208</t>
  </si>
  <si>
    <t>Promover uso de Consentimiento informado a través de EDUS para asegurarse datos completos y fieles del paciente, formularios incompletos (Fecha y hora), Cirujano firma pero no completa otros datos, Firmas en espacios no corresponden, más de un juego de papelería de consentimiento.</t>
  </si>
  <si>
    <t>20</t>
  </si>
  <si>
    <t>92</t>
  </si>
  <si>
    <t>Formularios presente pero incompleto (3)</t>
  </si>
  <si>
    <t>Formularios presente pero incompleto (5)</t>
  </si>
  <si>
    <t>La implementación de EDUS ha permitido en el servicio mejorar la calidad de la información recolectada. Se siguen encontrando formularios en blanco y se solicito a redes apoyarnos en no agregar juegos "extras"</t>
  </si>
  <si>
    <t>Dra. Rebeca Medina Saez</t>
  </si>
  <si>
    <t>2704</t>
  </si>
  <si>
    <t>Docencia;Odontología;</t>
  </si>
  <si>
    <t>Actividad educativa sobre consentimiento informado/ Resultados del informe II Semestre 2017</t>
  </si>
  <si>
    <t>15</t>
  </si>
  <si>
    <t>Se realiza seguimiento del consentimiento informado abarcando los meses de enero a julio del 201, se ha logrado mejorar la comunicación médico- paciente en la aplicación del consentimiento informado. se cuenta con la programación de 2 charlas en el II semestre del 2018.</t>
  </si>
  <si>
    <t xml:space="preserve">Cindy Castro Mora </t>
  </si>
  <si>
    <t xml:space="preserve">Llenado correcto del consentimiento informado y que procedimientos deben de tener el consentimiento </t>
  </si>
  <si>
    <t xml:space="preserve">una  de las mejoras que se dio en el servicio de cirugia menor es que se maneja por un mismo medico lo que ha beneficiado en la comunicacion medico paciente, a su vez, en el adecuado llenado del consentimiento informado. 
Se tiene un mayor control en el proceso de llenado y expedientes completos, a pesar de qeue se lleva en EDUS se hace el llenado del consentimiento informado a mano y se incluye en el expediente fisico </t>
  </si>
  <si>
    <t xml:space="preserve">Sheila Chaves Vargas </t>
  </si>
  <si>
    <t>II Semestre 2018</t>
  </si>
  <si>
    <t>2802</t>
  </si>
  <si>
    <t>Centro Especializado</t>
  </si>
  <si>
    <t>No</t>
  </si>
  <si>
    <t>Cirugía Mayor;Procedimientos invasivos;</t>
  </si>
  <si>
    <t>No tenemos esta evaluación todavia</t>
  </si>
  <si>
    <t xml:space="preserve">Todavía no hemos realizado la actividad de retroalimentación, la realizaremos en el mes de octubre </t>
  </si>
  <si>
    <t>Dr. Álvaro García Ruiz</t>
  </si>
  <si>
    <t>Generalidades del Consentimiento Informado, Caracteristicas del Consentimiento Informado, Situaciones donde se aplica el Consentimiento Informado, situaciones donde no es necesario el consentimiento informado, clases de consentimiento informado, responsables de aplicar consentimiento informado.</t>
  </si>
  <si>
    <t>A lo largo de este proceso , es notable la sensibilizacion de los funcionarios de salud acerca del consentimiento informado y su aplicación en el ambito de su diaria quehacer , así como la educacion para los usuarios generando resultados mas satisfactorios y menos malos entendidos.</t>
  </si>
  <si>
    <t>Javier Sáenz Aguilar</t>
  </si>
  <si>
    <t>Se informa a jefaturas de servicio en forma individual, sobre los aspectos a mejorar. También sobre la importancia de involucrar a personas con discapacidad cognitiva. Y se informa sobre los programas educativos que programados en Cendeisss (como por ej. el próximo curso en línea para el mes de setiembre sobre CI)</t>
  </si>
  <si>
    <t>En general el proceso de CI se realiza bien, en la revisión de expedientes se documentó que el formulario se llena; pero en ninguno de ellos se documenta el "nombre del centro", por lo cual se comunica a la jefatura de redes para mejorar en este punto.</t>
  </si>
  <si>
    <t>Javier Saenz Aguilar</t>
  </si>
  <si>
    <t>Se informa a jefes de servicio sobre los puntos a mejorar en el proceso de CI. Se hace énfasis en involucrar activamente en el proceso a personas con discapacidad cognitiva. Se les informa sobre programas educativos en línea que tiene el Cendeisss</t>
  </si>
  <si>
    <t>En general el proceso se realiza bien, en todos los expedientes revisados aparece el formulario de CI,  pero en su totalidad no se documenta el "nombre del centro", por lo cual se le comunica a la jefatura de redes para tratar de mejorar en este aspecto.</t>
  </si>
  <si>
    <t>ZULLY ARAYA CUBERO</t>
  </si>
  <si>
    <t>2237</t>
  </si>
  <si>
    <t>TIPOS DE CONSENTIMIENTO, ACLARACION DE DUDAS</t>
  </si>
  <si>
    <t>6</t>
  </si>
  <si>
    <t>PERSONAL MAS CAPACITADO Y USUARIOS MEJOR INFORMADOS. SIN EMBARGO QUEDA POR MEJORAR EL LLENADO DEL DOCUMENTO YA QUE HAY VARIOS CONSENTIMIENTOS PRESENTES PERO INCOMPLETOS</t>
  </si>
  <si>
    <t>TIPOS DE CONSENTIMIENTOS Y ACLARACION DE DUDAS</t>
  </si>
  <si>
    <t>ESTE AÑO SE NOTO EL PERSONAL MAS CAPACITADO Y LOS USUARIOS MAS INFORMADOS. SIN EMBARGO QUED POR MEJORAR EL LLENADO DE LOS DOCUMENTOS DE CONSENTIMIENTO YA QUE ESTAN PRESENTES PERO INCOMPLETOS.</t>
  </si>
  <si>
    <t>Roberto Vargas Jimenez</t>
  </si>
  <si>
    <t>2483</t>
  </si>
  <si>
    <t>Se realiza enfasis en colocar la fecha de aplicacion del formulario de consentimiento informado. Asentimiento en menores de edad.</t>
  </si>
  <si>
    <t>Cambios:Adecuada aplicacion CI, uso de Formulario Oficial como requisito para realizar un procedimiento en respeto a la autonomia usuario. Oportunidad Mejora: Cordinar con Registros Medicos fechar previo a entregar al medico. Impacto: retroalimentacion en lo realizado hasta ahora</t>
  </si>
  <si>
    <t>Eileen Castillo Zamora</t>
  </si>
  <si>
    <t>2281</t>
  </si>
  <si>
    <t>Docencia;Cirugía Menor;</t>
  </si>
  <si>
    <t>Se envió informe a la dirección medica y nota a los médicos para el mejoramiento de los mismos.</t>
  </si>
  <si>
    <t>2331</t>
  </si>
  <si>
    <t>IMPORTANCIA DEL CONSENTIMIENTO INFORMADO EN USUARIOS CON O SIN DISCAPACIDAD DE CUALQUIER TIPO Y QUE LA MISMA DEBE SER BRINDADA POR EL PROFESIONAL A CARGO</t>
  </si>
  <si>
    <t xml:space="preserve">Con el análisis de expedientes tuvimos un buen resultado, mejorando evaluaciones anteriores, esta vez con el 100% de los expedientes evaluados acorde a lo solicitado. En la parte de funcionarios, solamente tuvimos 2 funcionarios con 1 desacierto a una de las preguntas. Es importante indicar que se ha notado en este y otros temas, cierta deficiencia en lo que normativa respecta en el Servicio de odontología. En la parte de usuarios, solamente tuvimos 1 encuesta por parte de persona con discapacidad, pero con muy buena respuesta al tema. Del resto de personas usuarias sin discapacidad con acierto al 100% de las respuestas en el 80% de ellos. Lo que significa una mejoría general para el proceso de seguimiento de consentimiento informado.  </t>
  </si>
  <si>
    <t>Yesenia Madrigal Mora</t>
  </si>
  <si>
    <t>DR. OSCAR DOMIAN CERDAS</t>
  </si>
  <si>
    <t>2390</t>
  </si>
  <si>
    <t>Odontología;Cirugía Menor;</t>
  </si>
  <si>
    <t>Revisión de los resultados de la evaluación a los usuarios y socialización del instrumento a usuarios, además se revisan las preguntas a profesionales y las respuestas, aunque ya se les había enviado un correo electrónico con la información a todos los profesionales , hoy se aborda el tema nuevamente en la reunión.</t>
  </si>
  <si>
    <t>7</t>
  </si>
  <si>
    <t xml:space="preserve">El proceso digitalizado es más sencillo, sin embargo luego de ver los resultados de las evaluaciones a los profesionales se consideran que algunas preguntas no están claras y generan dudas. </t>
  </si>
  <si>
    <t>Felipe Quesada Quesada</t>
  </si>
  <si>
    <t>2554</t>
  </si>
  <si>
    <t>Odontología;Cirugía Menor;Solicitud de prueba de HIV;</t>
  </si>
  <si>
    <t xml:space="preserve">hacer consentimiento en cada procedimiento y telemedicina y para pruebas de HIV. </t>
  </si>
  <si>
    <t xml:space="preserve">Como es un área compleja se hace una evaluación acá en Monteverde y otra en Chomes, de nuestra parte ha mejorado pero los funcionarios aún están empezando a entender el manejo con pacientes con problemas mentales, se nota que en formulario no se incluye el uso de formulario para tele medicina. </t>
  </si>
  <si>
    <t>Dr Martin Alvarez Rojas</t>
  </si>
  <si>
    <t>2232</t>
  </si>
  <si>
    <t>La importancia de realizar el correcto llenado del formulario de Consentimiento Informado
Importancia de captar Usuarios con discapacidad cognitiva
La necesidad de dar informacion completa a los usurios sobre los procedimientos y del derecho que tiene a la información</t>
  </si>
  <si>
    <t>Retroalimentación de los aspectos en que se encuentran deficiencias segun la encuesta realizada y la revision de expedientes.
Planificar mas actividades sobre el correcto llenado del formulario de consentimiento informado
Charlas magistrales</t>
  </si>
  <si>
    <t>Dra. Amelia Vargas Pacheco</t>
  </si>
  <si>
    <t>2345</t>
  </si>
  <si>
    <t xml:space="preserve">Debido a que no fue posible poder aplicar la herramienta a personas con discapacidad cognitiva, el tema de divulgación a los funcionarios se enfocó en:
- Autonomía de las personas con discapacidad cognitiva. 
</t>
  </si>
  <si>
    <t>Para el seguimiento del consentimiento informado durante el primer semestre del 2018, se detallan las siguientes observaciones:
La divulgación se realizó en el transcurso de la semana del 13 al 17 de Agosto.
Por otro lado, en cuanto a la revisión de los 10 expedientes, se evidenció un incompleto llenado del formulario del consentimiento informado en prácticamente todos, sobretodo en que faltó la fecha y el nombre del centro donde se realiza el procedimiento. 
Además, existe mucho personal nuevo, y los médicos encargados a realizar las cirugías menores también son diferentes a años anteriores.
Debido  a lo anterior, como plan de mejora, durante el segundo semestre del presente año se hará un repaso con el personal médico y de odontología sobre:
- Reglamento del consentimiento informado</t>
  </si>
  <si>
    <t>EMILETH DURAN GRANADOS</t>
  </si>
  <si>
    <t>2732</t>
  </si>
  <si>
    <t xml:space="preserve">ADECUADO LLENADO DEL CONSENTIMIENTO INFORMADO
RECORDATORIOS DE QUE SE LE DEBE EXPLICAR AL PACIENTE LA IMPORTANCIA DE ESTOS.
AL PROFESIONAL LA IMPORTANCIA DE REALIZAR EL CI 
</t>
  </si>
  <si>
    <t>HAY MAYOR INFORMACIÓN DEL USUARIO SOBRE EL C.I, AL IGUAL QUE MAYOR CONCIENCIA EN LOS PROFESIONALES PARA EL LLENADO DE ESTOS.</t>
  </si>
  <si>
    <t>Xinia Zuñiga Lopez</t>
  </si>
  <si>
    <t>2651</t>
  </si>
  <si>
    <t>Se realizara en consejo de Área la divulgación del reglamento del consentimiento informado y la importancia de aplicar el formularios al momento de realizar un procedimiento que amerite dicho formulario.</t>
  </si>
  <si>
    <t>David Quesada Salazar</t>
  </si>
  <si>
    <t>2347</t>
  </si>
  <si>
    <t xml:space="preserve">Al realizar la revision de los expedientes y los datos que reflejan las entrevistas noto deterioro en la aplicación del consentimiento informado, los usuarios conocen acerca de sus derechos y deberes según las entrevistas realizadas y los profesionales tiene menos dudas al respecto, sin embargo hace falta insistir en los profesionales para que quede documentado en el expediente. Se toma entonces la oportunidad y se educara al personal completo de las dos areas en la parte médica para que se deje constancia de que se brindó al usuario la informacion oportuna y completa, fecha a coordinar por la jefatura. </t>
  </si>
  <si>
    <t>Rafael Eduardo Matamoros Morales.</t>
  </si>
  <si>
    <t>2306</t>
  </si>
  <si>
    <t>1.Contenidos básicos del Reglamento de Consentimiento Informado.
2.Aspectos éticos y legales del Consentimiento Informado.
3. Divulgación de resultados de revisión de expedientes clínicos.</t>
  </si>
  <si>
    <t>21</t>
  </si>
  <si>
    <t>Docencia;Cirugía Mayor;Procedimientos invasivos;</t>
  </si>
  <si>
    <t>Evaluación 2016. Lista de verificación de practicas quirúrgicas seguras.</t>
  </si>
  <si>
    <t xml:space="preserve">Quizás el aspecto más sobresaliente fue dar la recomendación en el momento de la divulgación de realizar un oficio para cumplir con lo establecido en el artículo 12 del Reglamento de Consentimiento Informado, relacionado con el profesional idóneo a quien la jefatura de la Unidad o servicio se lo delegue de manera escrita, ya que se encontraron varios expedientes en donde la persona que realizaba el Consentimiento no era la persona que hacía el procedimiento. </t>
  </si>
  <si>
    <t>Manuel de Miguel Rojas</t>
  </si>
  <si>
    <t>2311</t>
  </si>
  <si>
    <t>Se utilizó brochure elaborado por la comisión:
Fundamentos del Consentimiento Informado 
Uso de papelería oficial institucional "Formulario de Consentimiento Informado"
Llenado adecuado del formulario</t>
  </si>
  <si>
    <t>Se presenta una mejora significativa con respecto al la revisión correspondiente II semestre 2017, se espera un impacto positivo en el adecuado llenado de los formularios,  eliminación de formularios no oficiales  y la concientización de los funcionarios respecto a su responsabilidad de realizar un correcto proceso de  Consentimiento Informado.</t>
  </si>
  <si>
    <t xml:space="preserve">Rebeca Rosales Saenz </t>
  </si>
  <si>
    <t>2357</t>
  </si>
  <si>
    <t>Consentimiento informado en personas con discapacidad cognitiva</t>
  </si>
  <si>
    <t xml:space="preserve">Se está implementando el Consentimiento Informado en toda el área,  el concepto del mismo que tienen los profesionales en salud ha mejorado considerablemente, incluso considerando la entrada de personal nuevo. Se continuará reforzando el tema nuevamente. Además se hizo incapié en la comunicación a los pacientes con algun tipo de discapacidad cognitiva para su adecuada inclusión.  La comunicación a los pacientes del mismo se ha mejorado, así como la aplicación en el expediente, con respecto al año anterior. </t>
  </si>
  <si>
    <t>Carla Subirós Castresana-Isla</t>
  </si>
  <si>
    <t>2304</t>
  </si>
  <si>
    <t xml:space="preserve">Hospital Nacional </t>
  </si>
  <si>
    <t>Sesión Clínica de Consentimiento Informado, donde se revisó la historia, el reglamento de consentimiento informado y se aclararon dudas.</t>
  </si>
  <si>
    <t>42</t>
  </si>
  <si>
    <t>Procedimientos invasivos;</t>
  </si>
  <si>
    <t>100</t>
  </si>
  <si>
    <t>se mejoró definitivamente con el llenado de los formularios de consentimiento informado, en esta ocasión todos los datos requeridos estuvieron completos y consignados adecuadamente.
continuamos con buenos resultados en cuanto a las entrevistas de pacientes.
Todavía nos queda mucho por mejorar en las entrevistas realizadas al personal, ya que manejan la teoría, pero cuando se les ponen interrogantes prácticas fallan las respuestas. 
la certificación de cirugía no aplica en nuestro centro ya que no se realizan ese tipo de procedimientos</t>
  </si>
  <si>
    <t>Dr. Felipe Quesada Quesada</t>
  </si>
  <si>
    <t>protocolos y consentimiento informado. este se da a los médicos de la clínica de Chomes, la de Monteverde ya fue enviada.</t>
  </si>
  <si>
    <t>3</t>
  </si>
  <si>
    <t xml:space="preserve">aun hay fallas porque no llenan completo el formulario o no les ponen fecha de llenado. afecta el hecho de que sean de servicio social </t>
  </si>
  <si>
    <t>LIDDA. ANA GRACE BARRANTES RAMIREZ</t>
  </si>
  <si>
    <t>2104</t>
  </si>
  <si>
    <t>REGLAMENTO DE CONSENTIMIENTO INFORMADO DE LA CCSS
ASENTIMIENTO INFORMADO
FORMA CORRRECTA DE LLENAR EL DOCUMENTO OFICIAL DE CONSENTIMIENTO INFORMADO 
USO DE FORMULARIOS INFORMATIVOS SEGUN PROCEDIMIENTOS ESPECIFICOS
ACLARACION DE DUDAS</t>
  </si>
  <si>
    <t>4-70-03-1610</t>
  </si>
  <si>
    <t xml:space="preserve">EN TODOS LOS EXPEDIENTES REVISADOS EN LAS CINCO AREAS  EVALUADAS (MEDICINAS, GINECOOBSTETRICIA, TERAPIA INTENSIVA, RADIOTERAPIA Y QUIMIOTERAPIA) SI ESTABA PRESENTE EL DOCUMENTO OFICIAL DE CONSENTIMIENTO INFORMADO, LOS ITEMS ESTABAN CASI COMPLETOS.. 
LAS MEJORAS QUE SE DEBEN REALIZAR SON:
DEBE APARECER EL NOMBRE DEL CENTRO, FECHA, NOMBRE DEL PACIENTE, NOMBRE DL PROCEDIMEINTO, NOMBRE DEL PROFESIONAL NO EL SELLO NI LAS SIGLAS DE LA CAJA COSTARRICENSE DEL SEGURO SOCIAL, FIRMA DEL MEDICO QUE REALIZA EL PROCEDIMIENTO Y NO DEL MEDICO RESIDENTE, NO SE DEBEN PEGAR STIKERS CON LOS DATOS DEL PACIENTE, SI NO REQUIERE TESTIGOS NO DEBE MARCARSE NI FIRMARSE LA CASILLA, DEBEN MARCARSE TODAS LAS CASILLAS REQUERIDAS.
EN LAS DIVULGACIONES A LOS PROFESIONALES DE LA SALUD, EXISTE AUN DESCONOCIMIENTO DEL REGLAMENTO SOBRE CONSENTIMIENTO INFORMADO DE LA CCSS. 
LAS OPORTUNIDADES Y EL IMPACTO MEDIANTE LA DIVULGACION REALIZADA POR AREAS SE REFUERZAN LOS PRINCIPALES CONTENIDOS DEL REGLAMENTO Y EL LLENADO CORRECTO DEL DOCUMENTO OFICIAL DEL CONSENTIMIENTO INFORMADO, LA INVITACION A REALIZAR DOCUM,ENTOS EXPLICATIVOS SEGUN PROCEDIMIENTOS ESPECIFICOS A PARTE DEL CONSENTIMIENTO OFICIAL Y SER ENVIADOS AL COMITE ETICO CIENTIFICO AL CEC PARA SU REVICION Y APROBACION .
SE INVITA A PARTICIPAR EN FORMA PRESENCIAL O EN LINEA DE LAS CAPACITACIONES BRINDADAS POR EL CENDEISSS SOBRE EL CONSENTIMIENTO INFORMADO A LO LARGO DEL AÑO. 
CONSIDERO QUE SE HA MEJORADO EN FORMA SIGNIFICATIVA Y EXISTE MAS COMPROMISO DE PARTE DEL PERSONAL DE SALUD SOBRE LA IMPORTANCIA DE LLENAR EN FORMA CORRECTA LA HOJA DE CONSENTIMIENTO INFORMADO.
LOS PACIENTES POR SU PARTE SI HAN RECIBIDO INFORMACION VERBAL DEL PROFESIONAL A CARGO DEL PROCEDMIENTO, CONOCEN SUS DERECHOS. 
NO FUE POSIBLE APLICAR LA ENCUENSTA EN PERSONAS CON DISCAPACIDAD COGNITIVA, DEBIDO A QUE EL SERVICIO DE PSQUIATRIA NO REALIZA PROCEDEMIENTOS INVACIVOS NI APLICA TRATAMIENTOS QUE REQUIERAN CONSENTIMEINTO INFORMADO. COMO SI LO REALIZA EL HOSPITAL NACIONAL PSIQUIATRICO.
POR SU PARTE EL OTRO SERVICIO DONDE SE PODRIA CAPTAR ESTE TIPO DE POBLACION CORRESPONDE AL SERVICIO DE GERIATRIA, NO OBSTANTE, POR RAZONES ADMINISTRATIVAS ESTO NO FUE POSIBLE DE REALIZAR.  </t>
  </si>
  <si>
    <t>Dra Rebeca Trejos González</t>
  </si>
  <si>
    <t>2312</t>
  </si>
  <si>
    <t>Consentimiento Informado
1. HIV
2. Personas con discapacidad</t>
  </si>
  <si>
    <t>50</t>
  </si>
  <si>
    <t>Durante este semestre se ve una importante mejoría en la aplicación del CI por parte de los médicos generals y especialista, ahora se preocupan por contar con los formularios oficiales de Consentimiento Informado y de su aplicación de forma correcta y oportuna, sin embargo para los profesionales en enfermería no se ha logrado una capacitación adecuada debido a que cuando se han realizado las capacitaciones para los colaboradores ellos por alguna razón no han llegado en su totalidad o que ocasiona que no exista un adecuado procedimiento a la hora de realizar el consentimiento informado</t>
  </si>
  <si>
    <t>OSCAR ZAMORA OVARES</t>
  </si>
  <si>
    <t>2307</t>
  </si>
  <si>
    <t>Derechos de los usuarios y el consentimiento informado.</t>
  </si>
  <si>
    <t>Fue muy interesante saber que los cuidadores o responsables de las personas con discapacidad, están bien informados sobre los derechos de los usuarios y que más personas están deseosas de conocer más sobre el consentimiento informado.</t>
  </si>
  <si>
    <t xml:space="preserve">Derechos de los usuarios y consentimiento informado. </t>
  </si>
  <si>
    <t>Mayor interés por conocer del tema.</t>
  </si>
  <si>
    <t>Dra.Cindy Acuña Corrales</t>
  </si>
  <si>
    <t>2235</t>
  </si>
  <si>
    <t>Conceptos básicos (Definiciones) sobre consentimiento informado según Reglamento de Consentimiento Informado
Consentimiento en usuarios con discapacidad
Evaluación 2017 y puntos de mejora
Evaluación 2018 e ítems a evaluar</t>
  </si>
  <si>
    <t>En lo que respecta a la evaluación del primer semestre fue muy difícil identificar pacientes con alguna discapacidad que hayan asistido a los servicios de cirugía menor u odontología, únicamente se logra captar un paciente proveniente de un albergue acompañado por su cuidador.
Me parece muy acertado unificar los criterios que identifican un expediente como ausente, completo o incompleto, lo cual me facilito la evaluación de los mismos.
Si considero falta más cuidado o compromiso de cierta manera por parte de los funcionarios para mejorar el llenado de las hojas de consentimiento informado que a pesar de requerir información muy general siguen quedando incompletas.
Continuaremos brindando charlas informativas en lo que respecta a consentimiento informado en grupos pequeños para que los temas sean aprovechados de mejor manera hasta abarcar la mayoría del personal que trabaja en el Área de Salud incluyendo todos los servicios odontología, médicos, enfermeras y registros médicos.</t>
  </si>
  <si>
    <t>Dr Jorge Beltran Villalobos</t>
  </si>
  <si>
    <t>2553</t>
  </si>
  <si>
    <t>Consentimiento informado en la practica clinica / Aplicaciones del Consentimiento informado / Lllenado correcto de formularios oficiales</t>
  </si>
  <si>
    <t>Se debe reforzar la docencia a los profesionales del área principalmente en Cursos de inducción, ya que el Area cuenta con 3 plazas de servicio social para médicos y una para odontología.  La divulgación se realizó al Cuerpo medico del Área, en sesión de docencia, para que sirvan como entes reproductores a los demás funcionarios de cada uno de sus servicios. La nota global obtenida nos parece muy adecuada, ya que se hacen grandes esfuerzos en materia de capacitación, supervisor y educación al usuario, sumado a ello destaca la gestión de las jefaturas y profesionales que participan en el proceso para lograr que se realice adecuadamente. Se continuara con la estrategia de capacitaciones a los profesionales del area y el monitoreo constante con el fin de mantener estas calificaciones.</t>
  </si>
  <si>
    <t>Lic. Wagner Acevedo Picado</t>
  </si>
  <si>
    <t>2501</t>
  </si>
  <si>
    <t>a</t>
  </si>
  <si>
    <t>Se ha logrado concientizar a los profesionales médicos de la importancia de realizar un correcto proceso de Consentimiento Informado, en su mayoría conocen el proceso y lo practican, sin embargo, se evidencia que a la hora de elaborar el documento no se realiza correctamente, este aspecto se deberá fortalecer en las próximas actividades de divulgación</t>
  </si>
  <si>
    <t>Dr. Jeffrey Garita Arce</t>
  </si>
  <si>
    <t>2231</t>
  </si>
  <si>
    <t>Repaso de normativa
Recordatorio de actividades a firmar.
casos a resolver</t>
  </si>
  <si>
    <t>En la evaluación sobre el proceso de cumplimiento del Reglamento sobre Consentimiento Informado I semestre del 2018, se puede observar que el resultado cuantitativo bajo dentro del promedio de los resultados de los últimos tres semestres.  Al analizar las notas segmentadas por rubro se observa que el esfuerzo en la divulgación del proceso se mantiene dentro del área, así como una mejoría en el conocimiento del tema por parte de los profesionales, el mismo se refleja en el cuestionario aplicado específicamente a funcionarios con dicho perfil y el cumplimiento por parte de Registros médicos de incluir los formularios dentro del expediente.   Hubo importante mejora en la apreciación que poseen los pacientes que han sido sometidos a procedimientos en la sede del área.  Sigue siendo una debilidad el llenado del formulario que la institución ha oficializado para evidenciar el proceso de consentimiento informado incorporado dentro del expediente por parte de Registros médicos, porque a pesar que en todos los expedientes se logra localizar los formularios  en prácticamente ninguno está completo.  Se debe mejorar en la estrategia para que el conocimiento pase de la teoría a la práctica.</t>
  </si>
  <si>
    <t>Dr. Eugenio Arguello Matamoros</t>
  </si>
  <si>
    <t>2558</t>
  </si>
  <si>
    <t>Con respecto a los cambios significativos entre los semestres primero y segundos, se observa que el llenado del formulario oficial de consentimiento informado no se ha estado realizando de parte del personal médico en los respectivos expedientes</t>
  </si>
  <si>
    <t>Alvaro Méndez Solano</t>
  </si>
  <si>
    <t>Se realizará una sesión clínica sobre Consentimiento Informado donde se explicará el llenado correcto del formulario, esta Sesión estará a cargo del Dr. Luis Alvarado Vega.
Esta se realizará en el auditorio del Hospital, para o cual se espera que participen al menos unas 40 personas, siendo su capacidad máxima de 80.</t>
  </si>
  <si>
    <t>40</t>
  </si>
  <si>
    <t>Sin número de oficio, evaluación 2017</t>
  </si>
  <si>
    <t>La inclusión del EDUS es un aspecto que no se ve aún reflejado en digital.
Se observa muchos consentimientos llenados de forma incompleta, en alguna de los apartados, por otra parte se observa muy mala escritura por parte del trabajador en salud, aspectos que se podrían corregir al incluirse en EDUS, ya que el problema de la legibilidad no sería un obstáculo más, y los puntos incompletos serían campos de llenado obligatorios.</t>
  </si>
  <si>
    <t>Luis Alonso Zúñiga Rodríguez</t>
  </si>
  <si>
    <t>2472</t>
  </si>
  <si>
    <t>Generalidades del Consentimiento Informado</t>
  </si>
  <si>
    <t xml:space="preserve">Realicé una divulgación un tanto informal ya que en el momento de "evaluación" se encontraba personal sustituto en su mayoría y lo hicimos en una reunión corta para informar sobre el proceso, el uso del documento de Consentimiento y la necesidad de su uso. Cabe aclarar que no tenemos en nuestra área una consulta establecida de Cirugía Menor y la revisión se realizó con consultas de odontología, realización de citologías vaginales y un par de procedimientos de cirugía menor.  </t>
  </si>
  <si>
    <t xml:space="preserve">Marianela Somarribas vallejo </t>
  </si>
  <si>
    <t>2560</t>
  </si>
  <si>
    <t xml:space="preserve">Importancia de consentimiento cada vez q se realiza un procedimiento 
Uso del consentimiento en personas con discapacidad </t>
  </si>
  <si>
    <t xml:space="preserve">El este semestre se evidencia que ya se utiliza más el formulario  ,sin embargo se desconocía como implementarlo en personas con problemas cognitivos 
Es importante familiarizar a todo el personal de salud sobre el uso e importancia de dicho formulario </t>
  </si>
  <si>
    <t xml:space="preserve">Luz Marina Castro Cabezas </t>
  </si>
  <si>
    <t>2339</t>
  </si>
  <si>
    <t xml:space="preserve">La metodología vario en el presente año, fueron usuarios sin ninguna discapacidad los que llenaron el formulario.
Se tomara en cuenta en la próxima evaluación. La gran mayoría de los usuarios conocen a cerca del consentimiento informado de los que se encuestaron. 
Necesitamos reforzar mas tanto en la población como en el profesional. Por lo menos en nuestra Área de Salud el impacto es positivo.
 </t>
  </si>
  <si>
    <t>ANA PATRICIA BOGANTES CORTES</t>
  </si>
  <si>
    <t>SE HAN DETECTDO DEBILIDAD EN CUANTO AL LLENADO DEL CUESTIONARIO, SOBRE TODO PORQUE NO SE INDICA LA FECHA DE LLENADO NI EL ESTABLECIMIENTO, LO CUAL  SERA DIVULGADO ENTRE LOS PROFESIONALES Y SE DARÁ SEGUIMIENTO EN PROXIMOS SEMESTRES.</t>
  </si>
  <si>
    <t>2477</t>
  </si>
  <si>
    <t>SE DETECTA DEBILIDAD EN CUANTO AL LLENADO DEL CUESTIONARIO, SOBRE TODO INDICAR FECHA Y ESTABLECIMIENTO DE SALUD, SE DARA SEGUIMIENTO EN PROXIMOS EVALUACIONES</t>
  </si>
  <si>
    <t>Dra.Glenda Campos Sánchez</t>
  </si>
  <si>
    <t>2278</t>
  </si>
  <si>
    <t xml:space="preserve">Se ha mejorado en el llenado de la información de la hoja de Consentimiento Informado. No se ha realizado divulgación de resultados, por que no se ha signado fecha para realizarlo. </t>
  </si>
  <si>
    <t>Dr. Pool Antonio Bolaños Vindas</t>
  </si>
  <si>
    <t>2484</t>
  </si>
  <si>
    <t>Consentimiento Informado en Discapacidad cognitiva.
Mesa redonda consultas generales.</t>
  </si>
  <si>
    <t>60</t>
  </si>
  <si>
    <t>Con respecto a las notas obtenidas anteriormente en esta revisión hubo mejores resultados en cuanto a que se le explica mejora al paciente y se encuentra en su mayoría en formulario en los expedientes.</t>
  </si>
  <si>
    <t xml:space="preserve">Tatiana Sanchez Morales </t>
  </si>
  <si>
    <t>2276</t>
  </si>
  <si>
    <t xml:space="preserve">Población que se le debía aplicar consentimiento informado
-trastornos metabólicos
-parálisis cerebral
-alteraciones cromosómicas
-autismo
-demencia </t>
  </si>
  <si>
    <t>Cuando se dio la capacitación en el CENDEISS, se envió vía whatsapp, la información suministrada y se indico que se evaluaría a personas con déficit cognitivo,que se les realice cirugías menores. Es importante mejorar en este punto ya que no se realizo en ninguna cirugía menor a esta población, por ser una población de poco acceso a los EBAIS</t>
  </si>
  <si>
    <t>Liliana Jiménez Abarca</t>
  </si>
  <si>
    <t>2352</t>
  </si>
  <si>
    <t>Generalidades del consentimiento informado, revision de resultados de evaluación I sem 2018</t>
  </si>
  <si>
    <t>10</t>
  </si>
  <si>
    <t>En la evaluación se evidencia que aun hay deficiencia en el llenado completo de los formularios, lo cual con el uso del expediente electronico esperamos que mejore. En la encuensta a los pacientes se evidencia en su mayoria estar satisfechos con la informacion recibida por parte de los funcionarios medicos, previo a la realizacion de los procedimientos, lo cual evidencia que el consentimiento en su forma verbal esta siendo bien aplicado.</t>
  </si>
  <si>
    <t>generalidade del consentimiento informado y resultados de evaluación  1 sem 2018</t>
  </si>
  <si>
    <t>SE EMPIEZA A UTILIZAR EDUS LO CUAL PUEDE DISMINUIR EL ERROR EN EL LLENADO DEL FORMULARIO Y EN LA ENCUESTA SE EVIDENCIA QUE LOS USUARIOS EN SU MAYORIA ESTAN MUY SATISFECHOS CON LA INFORMACÍON RECIBIDA PREVIO A LAS CIRUGIAS MENORES</t>
  </si>
  <si>
    <t>PAULA EYESENIA ALVAREZ PEÑA</t>
  </si>
  <si>
    <t>2557</t>
  </si>
  <si>
    <t>1-TEMA SOBRE CONSENTIMIENTO INFORMADO APLICACION , 2- REGLAMENTO ,3 CONOCIMIENTO DEL INTRUMENTO  PARA APLICAR  CONSENTIMIENTO INFORMADO ,, RESULTADOS OBTENIDOS DEL CONSOLIDADO.</t>
  </si>
  <si>
    <t>CONSIDERO QUE SE HA MEJORADO  CON LA APLICACION DEL CONSENTIMIENTO INFORMADO POR PARTE DEL DEPARTAMENTO DE MEDICINA GENERAL Y DE ODONTOLOGIA Y SU USO YA SE HA HECHO HABITUAL Y LAS PERSONAS SE SIENTEN SATISFECHAS CON LA ATENCION BRINDADA YA QUE MUCHOS EXPRESAN QUE SE LES DA UN BUEN SERVICIO EN  EL MOMENTO DE SU ATENCION.</t>
  </si>
  <si>
    <t xml:space="preserve">Allen Arturo Arce Fonseca </t>
  </si>
  <si>
    <t>2481</t>
  </si>
  <si>
    <t>Repaso general:
definiciones, derecho a consentir, derecho a revocar, consentimiento por sustitucion y excepciones.
se les recuerda la importacia de colocar la fecha en el documento de consentimiento informado.</t>
  </si>
  <si>
    <t>Se nota la consistencia del Area en la aplicación del consentimiento. Ademas los funcionarios estan esperando que dicho formulario se pueda llevar a cabo 100% digital. A su vez cuando se llevo  acabo la supervision fue imposible encontrar expedientes de pacientes con discapacidad cognitiva que hubieran consultado por algun procedimiento que necesitara consentimiento. Me parece que probablemente este tipo de poblacion es referida al segundo nivel para abordaje cuando asi lo amerita.</t>
  </si>
  <si>
    <t>Dr. Keylor Valenciano Vargas</t>
  </si>
  <si>
    <t>2650</t>
  </si>
  <si>
    <t>CI en pacientes discapacitados o con limitaciones cognitivas
Consentimiento en embarazo
Fortalecer la educacion</t>
  </si>
  <si>
    <t>Se ve un impacto positivo ya que con la entrada del EDUS habían muchas dudas respecto al asunto, sin embargo se ha notado una buena acogida y aceptación de parte de los profesionales a la realización del mismo. sin embargo es importante mantener una educación continua.</t>
  </si>
  <si>
    <t>CI en embarazo
CI en pacientes con limitaciones cognitivas</t>
  </si>
  <si>
    <t>aceptación de profesionales al proceso de cambio con el EDUS</t>
  </si>
  <si>
    <t xml:space="preserve">Mba. Jenny Velásquez Cubero </t>
  </si>
  <si>
    <t>2105</t>
  </si>
  <si>
    <t>Fecha 10-11-2017</t>
  </si>
  <si>
    <t xml:space="preserve">Ha habido una gran mejoría, ya que el 95% de los expedientes se encuentran completos y correctamente llenados por parte de los profesionales en medicina,  hay solo uno que no se realizó, se recomienda hablar con el Médico que realizó el procedimiento para analizar el motivo que causó el error. </t>
  </si>
  <si>
    <t xml:space="preserve">Diana Valles Chacon </t>
  </si>
  <si>
    <t>2555</t>
  </si>
  <si>
    <t>Docencia;Odontología;Cirugía Menor;Solicitud de prueba de HIV;</t>
  </si>
  <si>
    <t>Retomar definición de consentimiento informado, escenarios de aplicación,  y la población meta.</t>
  </si>
  <si>
    <t>Se realizo en el consejo por lo tanto participaron mas funcionarios, no solo 5 funcionarios.
Existen siempre errores a la hora de aplicación del consentimiento informado,  se iniciara sesiones de docencia en reuniones de personal de salud ( prioridad odontología, y psicología)
Desarrollar un proceso de capacitación continua con el personal que inicio en agosto 2018 de cirugía ambulatoria con la reapertura del programa de cirugía ambulatoria.</t>
  </si>
  <si>
    <t>Dra. Catalina Cano Henao</t>
  </si>
  <si>
    <t>2358</t>
  </si>
  <si>
    <t>Aplicación, funcionalidad y uso del Consentimiento Informado, importancia en la práctica clínica de su implementación, llenado completo y adecuado del formulario de CI</t>
  </si>
  <si>
    <t>Se mejoró de forma sustancial la educación a los pacientes sobre el proceso de consentimiento informado, se implementó el llenado del formulario en los médicos que cumplen actividades de docencia. Se ve como una gran oportunidad la posibilidad de llenarlo actualmente de forma digital en EDUS ya que en el momento en que así se haga de forma estandarizada, se disminuye la posibilidad de omitirlo al momento de realizar procedimientos y queda el registro del mismo en el expediente digital.</t>
  </si>
  <si>
    <t xml:space="preserve">Aplicación, funcionalidad y uso del Consentimiento Informado, importancia en la práctica clínica de su implementación, llenado completo y adecuado del formulario de Consentimiento Informado. </t>
  </si>
  <si>
    <t>JUAN PABLO BUSTAMANTE BLANCO</t>
  </si>
  <si>
    <t>2475</t>
  </si>
  <si>
    <t>SIN DUDA LA APLICACIÓN DEL INSTRUMENTO DARÁ MUCHAS OPORTUNIDADES DE MEJORA EN CUANTO A CONSENTIMIENTO INFORMADO. SE PUEDE APRECIAR CONOCIMIENTO DE LA MATERIA POR PARTE DE PROFESIONALES Y USUARIOS, Y DA LA SENSACIÓN DE QUE ES POCO LO QUE SE DEBE MEJORAR</t>
  </si>
  <si>
    <t>Dra. Karina Araya González en sustitucion de la Dra. Cindy Rodriguez Araya</t>
  </si>
  <si>
    <t>2402</t>
  </si>
  <si>
    <t xml:space="preserve">DIVULGACION DE RESULTADOS DE EVALUACION
REGLAMENTO DE CONSENTIMIENTO INFORMADO
CON ENFASIS EN PERSONAS CON DISCAPACIDAD
ASPECTOS IMPORTANTES A LA HORA DE LLENADO DE FORMULARIO DE CONSENTIMIENTO INFORMADO
REPASO DE DEFINICIONES DEL REGLAMENTO DE CONSENTIMIENTO INFORMADO DE LA CCSS
</t>
  </si>
  <si>
    <t>17</t>
  </si>
  <si>
    <t>El Hospital de los Chiles como hospital periférico realizó revisión de expedientes en cirugía mayor y encuesta a usuarios tanto de el servcio de cirugía menor como de cirugía mayor, donde se observa una clara satisfacción de los usuarios sobre la aplicación del consentimiento informado en los servicios evaluados, sin embargo se decide brindar charla a los funcionarios de este centro sobre varios aspectos del reglamento de consentimiento informado, principalmente las que se relacionan con las personas con discapacidad cognitiva para así mantener los conocimientos al día.</t>
  </si>
  <si>
    <t>Dr Ulises Vargas Vega</t>
  </si>
  <si>
    <t>2252</t>
  </si>
  <si>
    <t xml:space="preserve">Se utilizo por parte del profesional el instrumento de consentimiento informado con mas confianza </t>
  </si>
  <si>
    <t>Por parte del personal profesional se utilizo en instrumento de consentimiento informado con mayor confianza</t>
  </si>
  <si>
    <t>Giselle Green Alfaro</t>
  </si>
  <si>
    <t>2317</t>
  </si>
  <si>
    <t>Reglamento, conceptos, Tipos de consentimiento</t>
  </si>
  <si>
    <t>24</t>
  </si>
  <si>
    <t>La aplicación del consentimiento por parte de los funcionarios se cumple en su totalidad.Todos los usuarios entrevistados expresaron que se les brindó la información clara por parte del profesional. Respecto al llenado del formulario una debilidad es que no se consigna la fecha en todos los casos, el formulario no trae un espacio para este fin por lo que algunos colegas olvidan colocarla. La totalidad de los casos contaban con el formulario escaneado en el expediente del paciente lo cual es una mejoría en nuestro caso. Finalmente con respecto al cuestionario a funcionarios se identifica que algunos no tienen claridad sobre el asentimiento informado y el consentimiento por sustitución por lo que definitivamente es un tema que debemos reforzar.</t>
  </si>
  <si>
    <t>Reglamento, Conceptos. Tipos de consentimiento</t>
  </si>
  <si>
    <t>La aplicación del consentimiento por parte de los profesionales se cumple en su totalidad. Todos los usuarios entrevistados manifestaron haber recibido la información clara y completa. Respecto al llenado del formulario una debilidad es que no todos consignan la fecha de la firma; el formulario no cuenta con un espacio para este fin con lo cual algunos olvidan anotarla. Respecto a la presencia del formulario, todos se encontraban escaneados en el expediente del usuario, lo cual es una mejoría en nuestro caso. Finalmente respecto al cuestionario aplicado a los funcionarios, algunos no tienen claridad sobre el asentimiento informado y el consentimiento por sustitución lo cual definitivamente es un área por mejorar.</t>
  </si>
  <si>
    <t>Dra. Ilcia yaritza Wallace Guerra codigo 8006</t>
  </si>
  <si>
    <t>2703</t>
  </si>
  <si>
    <t xml:space="preserve">conocimientos básicos de Consentimiento Informado
Recordatorio del llenado adecuado del documento de Consentimiento Informado
Análisis  y discusión de casos específicos acerca Consentimiento Informado.
</t>
  </si>
  <si>
    <t xml:space="preserve"> A través de la retroalimentación y sesiones Educativas se busca  Empoderar  al personal de salud con respecto al tema de Consentimiento Informado, evacuar sus dudas y generar un actitud  de mejora y cambio de acciones incorrectas que generen un impacto en la atención y la salud de los usuarios.
Secundario al proceso de seguimiento y aplicación del consentimiento informado se evidencia que al evacuar las dudas y mitos con respecto a este tema, el profesional de salud se muestra con mas seguridad y tranquilidad a la hora de la realización de los diferentes procedimientos, reflejando un a mejor actitud con respecto a la atención del paciente.
Es de suma importancia sensibilizar  e  involucrar activamente a los usuarios a través de una atención amplia, explicativa que genere tranquilidad y confianza  al mismo para si articular ambas partes en el proceso de Consentimiento informado.
Se considera que ademas de generar espacios para mejorar y corregir el proceso de CI, el verdadero impacto se evidencia en la practica confiable y segura por ambas partes.  Involucrando y dando a conocer a los usuarios de estos procesos de seguimiento, se mejora la actitud de los mismo evitando así implicaciones y gestiones negativas en el futuro.
</t>
  </si>
  <si>
    <t>Dr Oscar Mendez Campos</t>
  </si>
  <si>
    <t>2503</t>
  </si>
  <si>
    <t xml:space="preserve">Consentimiento informado con discapacidad en procedimientos odontológicos  en cirugía mayor  y se divulgo que toda persona con serologia por  HIV,  se debe solicitar el consentimiento informado.     </t>
  </si>
  <si>
    <t>El impacto es positivo ya que los anestesiologos revisan que se encuentre el documento  de consentimiento informado respectivo y lleno por el profesional y el paciente, nuestro hospital cuenta con un gestor de sala el cual a su vez esta pendiente de que el documento sea llenado adecuadamente.  A cada día existe mayor compromiso de los profesionales en salud sobre la necesidad de trabajar con cirugía segura.</t>
  </si>
  <si>
    <t>Adriana Padilla Badilla-Francisco Viquez Garita</t>
  </si>
  <si>
    <t>2334</t>
  </si>
  <si>
    <t>Dentro  de los cambios que se encuentran en la presente Evaluacion, consiste en la diferencia que se encuentra entre el llenado del consentimiento informado digital, los cuales se encuentran complementamente llenos, en tal tanto lo realizado en forma manual se encontran dos consentimientos imcompletos; revela que el avance tecnologico desde un punto de vista digital facilita considerablemente la no omision de los aspectos fundamentales en recabar la informacion completa para efectos de evaluacion de consentimiento informado.
Como oportunidad de mejora consiste en el refrescamiento de la reglamentacion vigente y conceptos relacionados con los Servicios de Medicina y Odontologia del Area de Salud, especialmente en los espacios de reuniones mensuales en cada Servicio.</t>
  </si>
  <si>
    <t xml:space="preserve">Dr. Frazier Sanabria Mata, Dra. Ana Gabriela Vargas Rojas </t>
  </si>
  <si>
    <t>2333</t>
  </si>
  <si>
    <t>Educación continua en aplicación de consentimiento informada para medicina y odontología del ASLU, para retomar aspectos importantes con personal sustituto y titular.</t>
  </si>
  <si>
    <t xml:space="preserve">Se considera que los profesionales realizan de forma más oportuna y completa el proceso de consentimiento informado , además de que el EDUS ha mejorado el llenado correcto del documento.
Pero se considera que es importante que se realice mayor divulgación a nivel nacional por parte de la Institución a los usuarios </t>
  </si>
  <si>
    <t>Dr. Frazier Sanabria Mata, Dra. Ana Gabriela Vargas Rojas</t>
  </si>
  <si>
    <t>Educación continua acerca del consentimiento informado en aplicación y llenado</t>
  </si>
  <si>
    <t>205</t>
  </si>
  <si>
    <t>Dentro de los cambios significativos en el llenado del documento está la utilización del EDUS, dentro de las oportunidades de mejora se solicita que el EDUS contenga los procedimientos que se realizan en el primer nivel, ya que solo cuenta con procedimientos hospitalarios, el impacto que ha provocado el EDUS es que se cuenta con poco tiempo para la divulgación entre el profesional y el usuario</t>
  </si>
  <si>
    <t>Dr. Otto Calvo Quirós</t>
  </si>
  <si>
    <t>2210</t>
  </si>
  <si>
    <t>Consentimiento informado</t>
  </si>
  <si>
    <t>Se mejoraron los registros en consentimiento informado en los expedientes revisados, lo cual redunda en el derecho al usuario(a) a conocer los procedimientos a los que será objeto; así como, aclarar las dudas y temores.</t>
  </si>
  <si>
    <t>Área de Salud Catedral Noreste</t>
  </si>
  <si>
    <t>Consentimiento Informado</t>
  </si>
  <si>
    <t>HAZEL ARTAVIA JIMÉNEZ</t>
  </si>
  <si>
    <t>2211</t>
  </si>
  <si>
    <t>ENTREGA DE REGLAMENTO CONSENTIMIENTO INFORMADO</t>
  </si>
  <si>
    <t xml:space="preserve">DEBIDO A QUE EN EL INFORME ANTERIOR SE VALORÓ LA APLICACIÓN DE CONSENTIMIENTO INFORMADO EN LA REALIZACIÓN DE CIRUGÍA MENOR, Y EN ESTE INFORME SE ANALIZÓ EN CASOS DE LAVADOS DE OÍDOS Y DE SOLICITUD DE PRUEBA DE HIV, NO ES POSIBLE HACER UNA ADECUADA COMPARACIÓN DE LOS DATOS, SIN EMBARGO ANALISIANDO LOS RESULTADOS, SE INSISTIRÁ EN LA APLICACIÓN DEL CONSENTIMIENTO INFORMADO EN LA SOLICITUD DE LA PRUEBA DE HIV, CONFORME LO ESTABLECE EL REGLAMENTO.
</t>
  </si>
  <si>
    <t>Marjorie Figueroa Rojas</t>
  </si>
  <si>
    <t>Ley 9379 Ley para la promoción de la autonomía personal de las personas con discapacidad</t>
  </si>
  <si>
    <t>No aplica</t>
  </si>
  <si>
    <t>Existe una mayor concientización sobre la importancia de brindar una adecuada información al usuario, ya que es a partir de este conocimiento que el paciente cuenta con las herramientas necesarias para tomar una adecuada decisión sobre aceptar o rechazar la propuesta realizada por parte de los profesionales del Sistema de Salud.</t>
  </si>
  <si>
    <t>Existe una mejora en cuanto a concientización del personal sobre brindar una adecuada información a los usuarios, ya que es a partir de esta educación que el paciente cuenta con las herramientas necesarias para tomar decisiones más acertadas sobre realizarse o rechazar la propuesta realizada por el profesional de salud.</t>
  </si>
  <si>
    <t>Dr. James Antoine Gabert Peraza</t>
  </si>
  <si>
    <t>2705</t>
  </si>
  <si>
    <t>Consentimiento informado en la practica asistencial su definicion su aplicacion , la necesidad del mismo a quien va dirijido el porque del mismo .</t>
  </si>
  <si>
    <t>El personal ha mejorado en la cobertura de aplicación del  Consentimiento Informado ,se ha podido ver el interés del mismo en brindar información a los pacientes y en su interés personal de recibir capacitación en el tema .</t>
  </si>
  <si>
    <t xml:space="preserve">Dr. James Antoine Gabert Peraza </t>
  </si>
  <si>
    <t>El interés del mismo en brindar información a los pacientes y en su interés personal de recibir capacitación en el tema .</t>
  </si>
  <si>
    <t>María Catalina Saint-Hilaire Arce</t>
  </si>
  <si>
    <t>2801</t>
  </si>
  <si>
    <t>Consentimiento informado (reforzar conceptos)</t>
  </si>
  <si>
    <t>12</t>
  </si>
  <si>
    <t>Impresiona está más conciente de la importancia del CI y no lo ve como simple trámite administrativo</t>
  </si>
  <si>
    <t>Juan Carlos Obando Hernández</t>
  </si>
  <si>
    <t>2336</t>
  </si>
  <si>
    <t>Devolución de lo encontrado en la supervisión de CI, del segundo semestre de 2017</t>
  </si>
  <si>
    <t>2</t>
  </si>
  <si>
    <t>Con respecto a la revisión de expedientes, se indica que 4 expedientes son de personas con discapacidad cognitiva, de los cuales 2 fueron atendidos en dic de 2017, los demás fueron en 2018, con respecto a la actividad de divulgación, se realizó un reporte a la dirección médica, y la misma realizó un oficio al médico responsable de cirugía menor para corregir el proceso. Se debe de mejorar en tema de cirugía menor, ya que no se esta completando bien la boleta de CI aun. Con respecto a la capacitación a medicina, se canceló la fecha de capacitación por la jefatura de consulta externa, por cambios de fechas, y no se reprogramo de nuevo.</t>
  </si>
  <si>
    <t>Karen Patricia Zuvic Garcés</t>
  </si>
  <si>
    <t>2356</t>
  </si>
  <si>
    <t>Aun no se ha realizado la actividad de divulgación, ya que se tiene planeada para el segundo semestre. Ahora con la implementación del consentimiento dentro del EDUS se ha notado más anuencia por parte de los médicos para el llenado del formulario, se espera ver estas mejoras en el próximo semestre ya que en el primero no tuvimos el EDUS 2.0 hasta la mitad del mismo y en ocasiones con el formulario manual se omitía más el llenado ahora se observa que los compañeros recuerdan más su llenado, sin embargo en el área de Oodontologia si se seguirá utilizando el formulario manual ya que ellos aún no cuentan con expediente electrónico. Los pacientes poco a poco van actualizándose y conociendo sus derechos como usuarios y entienden la importancia del consentimiento informado en su proceso de salud.</t>
  </si>
  <si>
    <t>HUMBERTO FRANCISCO MIRANDA LÓPEZ</t>
  </si>
  <si>
    <t>2207</t>
  </si>
  <si>
    <t xml:space="preserve">APLICACIÓN DEL REGLAMENTO DE CONSENTIMIENTO INFORMADO
SITUACIONES ESPECIALES DONDE SE DEBE APLICAR EL CONSENTIMIENTO INFORMADO CON EL PACIENTE
LLENADO COMPLETO DEL DOCUMENTO DEL CONSENTIMIENTO INFORMADO
</t>
  </si>
  <si>
    <t>22</t>
  </si>
  <si>
    <t>SE HA PRESENTADO UNA MEJORA IMPORTANTE EN EL LLENADO DE LA HOJA DE CONSENTIMIENTO INFORMADO
EL USUARIO HA RECIBIDO UNA MAYOR INFORMACIÓN EN RELACIÓN A SU PROBLEMA
LOS TEMAS HAN SIDO DE MUCHO ANÁLISIS LO QUE HA RECABADO EN LA NECESIDAD POR PARTE DEL PROFESIONAL MÉDICO EN QUE SE LE BRINDE MAYOR CAPACITACIÓN SOBRE ESTOS TEMAS.</t>
  </si>
  <si>
    <t>APLICACIÓN DEL REGLAMENTO DE CONSENTIMIENTO INFORMADO
SITUACIONES ESPECIALES DONDE SE DEBE APLICAR EL CONSENTIMIENTO INFORMADO CON EL PACIENTE
LLENADO COMPLETO DEL DOCUMENTO DEL CONSENTIMIENTO INFORMADO</t>
  </si>
  <si>
    <t>MARIANELA HERNANDEZ GARITA</t>
  </si>
  <si>
    <t>2217</t>
  </si>
  <si>
    <t xml:space="preserve">CAMPOS OBLIGATORIOS DEL DOCUMENTO FISICO DEL CONSENTIMIENTO INFORMADO
ASENTIMIENTO INFORMADO EN MENORES DE EDAD
CONSENTIMIENTO INFORMADO EN DISCAPACIDAD COGNITIVA
</t>
  </si>
  <si>
    <t xml:space="preserve">LOS PACIENTES O SUS FAMILIARES FUERON CONTACTADOS POR TELEFONO YA QUE EL ANALISIS DEBIO REALIZARSE EN FORMA RETROSPECTIVA, YA QUE ES IMPOSIBLE QUE EL ENCARGADO DE CONSENTIMIENTO MINFORMADO ESTE PRESENE EN LAS CITAS QUE REQUIEREN CONSENTIMIENTO INFORMADO ESCRITO PARA CAPTAR AL PACIENTE Y ENTREVISTARLO EN EL MOMENTO. 
LA CAPACITACION DEL PERSONAL SE REALIZO DE UNO EN UNO Y CON LA EVIDENCIA DE LOS EXPEDIENTE Y LAS RESPUESTAS DE LOS PACIENTES PARA QUE NOTEN SUS EQUIVOCACIONES Y LAS CORRIJAN A FUTURO, ADEMAS SE ACLARARON ASPECTOS CON RESPECTO AL CI EN PERSONAS CON DIFERENTES DISCAPACIDADES 
</t>
  </si>
  <si>
    <t xml:space="preserve">Oscar Mario Murillo Castro </t>
  </si>
  <si>
    <t>2253</t>
  </si>
  <si>
    <t xml:space="preserve">Importancia de completar el formulario de consentimiento así como la importancia del llenado del mismo en los casos de prueba de HIV, Dicha información se socializa en reunión general del Área de Salud del 5/9/18, información consignada en libro de reuniones Dirección General </t>
  </si>
  <si>
    <t xml:space="preserve">Se mejoro el proceso en lo que corresponde  a cirugía menor </t>
  </si>
  <si>
    <t>Dra Mariana Parini Guevara</t>
  </si>
  <si>
    <t>2761</t>
  </si>
  <si>
    <t>Proceso de Consentimeinto informado, fundamento normativo, tipos de consentimiento informada, uso del formulario de CI</t>
  </si>
  <si>
    <t>Se evidencia que a habido una mejoria en la utilizacion y llenado del formulario de consentimiento informado, pero se tiene que seguir mejorando especialmente en el area de medicina y obstetricia la aplicacion de dicho formulario.</t>
  </si>
  <si>
    <t>Proceso de consentimiento informado, fundamento normativo, tipos de consentimientos  y  uso del formulario de CI</t>
  </si>
  <si>
    <t>Se evidencia una mejoria en la utilizacion y llenado del formulario de consentimiento informado, todavia e tiene que mejorar el proceso especialmente en el area de medicina y obstetricia</t>
  </si>
  <si>
    <t>Hospital Rafael Ángel Calderón Guardia</t>
  </si>
  <si>
    <t xml:space="preserve">Hospital San Juan de Dios </t>
  </si>
  <si>
    <t>Hospital Nacional de Niños Carlos Saenz Herrera</t>
  </si>
  <si>
    <t>Hospital México</t>
  </si>
  <si>
    <t>Hospital de las Mujeres Adolfo Carit Eva</t>
  </si>
  <si>
    <t>Área de Salud de Barva</t>
  </si>
  <si>
    <t>2202</t>
  </si>
  <si>
    <t>Hospital Nacional de Geriatria y Gerontologia Raul Blanco Cervantes</t>
  </si>
  <si>
    <t xml:space="preserve">Centro Nacional de Rehabilitación Humberto Araya Rojas </t>
  </si>
  <si>
    <t>Hospital de San Rafael</t>
  </si>
  <si>
    <t>Hospital San Francisco de Asís</t>
  </si>
  <si>
    <t xml:space="preserve">Hospital Carlos Luis Valverde Vega </t>
  </si>
  <si>
    <t>Hospital San Vicente de Paúl</t>
  </si>
  <si>
    <t>Área de Salud Goicoechea 2</t>
  </si>
  <si>
    <t>Área de Salud Goicoechea 1</t>
  </si>
  <si>
    <t>Área de Salud Tibas-Merced-Uruca</t>
  </si>
  <si>
    <t>2214</t>
  </si>
  <si>
    <t>Área de Salud Heredia-Cubujuqui</t>
  </si>
  <si>
    <t>Área de Salud Moravia</t>
  </si>
  <si>
    <t>Área de Salud Alajuela Norte - Área de Salud Dr. Marcial Rodriguez</t>
  </si>
  <si>
    <t>Área de Salud Coronado</t>
  </si>
  <si>
    <t>Área de Salud Pavas (COOPESALUD)</t>
  </si>
  <si>
    <t>Área de Salud Tibas (COOPESAIN)</t>
  </si>
  <si>
    <t xml:space="preserve">Área de Salud San Pablo de Heredia </t>
  </si>
  <si>
    <t xml:space="preserve">Área de Salud Santo Domingo </t>
  </si>
  <si>
    <t>Área de Salud San Rafael de Heredia</t>
  </si>
  <si>
    <t>Área de Salud Belén-Flores</t>
  </si>
  <si>
    <t>Área de Salud Tibás-Merced</t>
  </si>
  <si>
    <t>Área de Salud de Naranjo</t>
  </si>
  <si>
    <t>Área de Salud de Grecia</t>
  </si>
  <si>
    <t>Área de Salud San Ramón</t>
  </si>
  <si>
    <t>2251</t>
  </si>
  <si>
    <t>Área de Salud Atenas</t>
  </si>
  <si>
    <t>Área de Salud Palmares</t>
  </si>
  <si>
    <t>Área de Salud Poas</t>
  </si>
  <si>
    <t>Área de Salud Valverde Vega</t>
  </si>
  <si>
    <t>Área de Salud La Reforma</t>
  </si>
  <si>
    <t xml:space="preserve">Área de Salud Orotina San Mateo </t>
  </si>
  <si>
    <t>Área de Salud Tacares</t>
  </si>
  <si>
    <t>Área de Salud Zarcero</t>
  </si>
  <si>
    <t>Área de Salud San Isidro</t>
  </si>
  <si>
    <t>Área de Salud Heredia-Virilla</t>
  </si>
  <si>
    <t>Área de Salud Ulloa</t>
  </si>
  <si>
    <t>Área de Salud Alajuela Sur</t>
  </si>
  <si>
    <t>Área de Salud Alajuela Oeste</t>
  </si>
  <si>
    <t>Área de Salud Santa Bárbara</t>
  </si>
  <si>
    <t>Área de Salud San Antonio de Belén</t>
  </si>
  <si>
    <t>Área de Salud Alajuela Central Noreste</t>
  </si>
  <si>
    <t>Dirección Regional Norte Servicios Salud</t>
  </si>
  <si>
    <t>Hospital Nacional Psiquiátrico</t>
  </si>
  <si>
    <t xml:space="preserve">Hospital Psiquiátrico Roberto Chacón Paut </t>
  </si>
  <si>
    <t>Hospital Máx Peralta Jiménez</t>
  </si>
  <si>
    <t>Hospital William Allen Taylor</t>
  </si>
  <si>
    <t>Hospital Max Terán Valls</t>
  </si>
  <si>
    <t>Área de Salud Desamparados 1</t>
  </si>
  <si>
    <t>Área de Salud Dr. Alfredo Volio</t>
  </si>
  <si>
    <t>Área de Salud Desamparados 2 San Rafael Abajo-Arriba-San Miguel</t>
  </si>
  <si>
    <t>Área de Salud Carpio-León XIII</t>
  </si>
  <si>
    <t>Área de Salud Puriscal-Turrubares</t>
  </si>
  <si>
    <t>Área de Salud La Unión</t>
  </si>
  <si>
    <t>Área de Salud Acosta</t>
  </si>
  <si>
    <t>Área de Salud Aserrí</t>
  </si>
  <si>
    <t>Área de Salud Alajuelita</t>
  </si>
  <si>
    <t>Área de Salud La Cierra Corr</t>
  </si>
  <si>
    <t>Área de Salud Desamparados 3</t>
  </si>
  <si>
    <t>Área de Salud El Guarco</t>
  </si>
  <si>
    <t>Área de Salud Cartago</t>
  </si>
  <si>
    <t>Área de Salud Curridabat</t>
  </si>
  <si>
    <t>Área de Salud Paraiso</t>
  </si>
  <si>
    <t>Área de Salud Escazú</t>
  </si>
  <si>
    <t>Área de Salud Montes de Oca</t>
  </si>
  <si>
    <t>Área de Salud San Sebastián-Paso Ancho</t>
  </si>
  <si>
    <t>Área de Salud San Juan-San Diego-Concepción</t>
  </si>
  <si>
    <t>Área de Salud Parrita</t>
  </si>
  <si>
    <t>Área de Salud Los Santos</t>
  </si>
  <si>
    <t>Área de Salud La Suiza</t>
  </si>
  <si>
    <t>Área de Salud Juan Viñas</t>
  </si>
  <si>
    <t>Área de Salud La Margoth</t>
  </si>
  <si>
    <t>Área de Salud Curridabat 2</t>
  </si>
  <si>
    <t>Área de Salud Montes de Oca 2</t>
  </si>
  <si>
    <t>Área de Salud San Juan-San Diego-Concepción 2</t>
  </si>
  <si>
    <t>Área de Salud Pacayas</t>
  </si>
  <si>
    <t>Área de Salud San Pablo de León Cortés</t>
  </si>
  <si>
    <t>Área de Salud Turrubares</t>
  </si>
  <si>
    <t>Área de Salud Santa María de Dota</t>
  </si>
  <si>
    <t>Área de Salud La Lucha</t>
  </si>
  <si>
    <t xml:space="preserve">Área de Salud Santa Elena </t>
  </si>
  <si>
    <t>Área de Salud Cachí</t>
  </si>
  <si>
    <t>Área de Salud Orosi</t>
  </si>
  <si>
    <t>Área de Salud La Gloria de Puriscal</t>
  </si>
  <si>
    <t>Área de Salud Mora-Palmichal</t>
  </si>
  <si>
    <t>Área de Salud Pavones</t>
  </si>
  <si>
    <t>Área de Salud Tierra Blanca</t>
  </si>
  <si>
    <t>Área de Salud Cervantes</t>
  </si>
  <si>
    <t xml:space="preserve">Área de Salud Mont. Aserrí </t>
  </si>
  <si>
    <t>Área de Salud Santa Ana (COOPESANA)</t>
  </si>
  <si>
    <t>Área de Salud Tabarcia</t>
  </si>
  <si>
    <t>Área de Salud San Pablo de Oreamuno</t>
  </si>
  <si>
    <t>Área de Salud Corralillo-La Sierra</t>
  </si>
  <si>
    <t>Área de Salud Frailes</t>
  </si>
  <si>
    <t>Área de Salud Río Azul</t>
  </si>
  <si>
    <t xml:space="preserve">Área de Salud Santa Rosa de Turrialba </t>
  </si>
  <si>
    <t>Área de Salud Oreamuno Pacayas Tierra Blanca</t>
  </si>
  <si>
    <t xml:space="preserve">Área de Salud Mora de Turrialba </t>
  </si>
  <si>
    <t>Hospital de San Carlos</t>
  </si>
  <si>
    <t>Hospital Los Chiles</t>
  </si>
  <si>
    <t>Área de Salud La Fortuna</t>
  </si>
  <si>
    <t>Área de Salud Santa Rosa</t>
  </si>
  <si>
    <t xml:space="preserve">Área de Salud Aguas Zarcas </t>
  </si>
  <si>
    <t>Área de Salud Puerto Viejo-Sarapiquí</t>
  </si>
  <si>
    <t>Área de Salud Pital</t>
  </si>
  <si>
    <t>Área de Salud de Venecia</t>
  </si>
  <si>
    <t>Área de Salud Guatuso</t>
  </si>
  <si>
    <t xml:space="preserve">Área de Salud Monterrey de San Carlos </t>
  </si>
  <si>
    <t>Área de Salud San Miguel</t>
  </si>
  <si>
    <t>Área de Salud Florencia</t>
  </si>
  <si>
    <t xml:space="preserve">Área de Salud La Tigra de San Carlos </t>
  </si>
  <si>
    <t>Área de Salud de Ciudad Quesada</t>
  </si>
  <si>
    <t>Área de Salud Los Chiles</t>
  </si>
  <si>
    <t>Dirección Regional de Servicios de Salud Huetar Norte</t>
  </si>
  <si>
    <t>Hospital Victor Manuel Sanabria Martinez</t>
  </si>
  <si>
    <t>Hospital Enrique Baltodano Briceño</t>
  </si>
  <si>
    <t>Hospital La Anexión</t>
  </si>
  <si>
    <t>Hospital de Upala</t>
  </si>
  <si>
    <t>Área de Salud San Rafael de Puntarenas</t>
  </si>
  <si>
    <t>Área de Salud Santa Cruz</t>
  </si>
  <si>
    <t>Área de Salud Carrillo</t>
  </si>
  <si>
    <t xml:space="preserve">Área de Salud Liberia </t>
  </si>
  <si>
    <t>Área de Salud Nicoya</t>
  </si>
  <si>
    <t>Área de Salud Upala</t>
  </si>
  <si>
    <t>Área de Salud Esparza</t>
  </si>
  <si>
    <t>Área de Salud Montes de Oro</t>
  </si>
  <si>
    <t>Área de Salud Chomes-Monteverde</t>
  </si>
  <si>
    <t>Centro de Atención Integral en Salud de Cañas</t>
  </si>
  <si>
    <t>Área de Salud Cañas</t>
  </si>
  <si>
    <t>Área de Salud Bagaces</t>
  </si>
  <si>
    <t>Área de Salud Tilarán</t>
  </si>
  <si>
    <t xml:space="preserve">Área de Salud La Cruz </t>
  </si>
  <si>
    <t xml:space="preserve">Área de Salud 27 Abril </t>
  </si>
  <si>
    <t xml:space="preserve">Área de Salud Nandayure </t>
  </si>
  <si>
    <t>2563</t>
  </si>
  <si>
    <t>Área de Salud Hojancha</t>
  </si>
  <si>
    <t>Área de Salud Jicaral</t>
  </si>
  <si>
    <t>Área de Salud Guayabo</t>
  </si>
  <si>
    <t xml:space="preserve">Área de Salud Fortuna de Bagaces </t>
  </si>
  <si>
    <t xml:space="preserve">Área de Salud Bebedero </t>
  </si>
  <si>
    <t>Área de Salud Nuevo Arenal</t>
  </si>
  <si>
    <t xml:space="preserve">Área de Salud Cobano </t>
  </si>
  <si>
    <t xml:space="preserve">Área de Salud Paso Tempisque </t>
  </si>
  <si>
    <t xml:space="preserve">Área de Salud Aguas Claras </t>
  </si>
  <si>
    <t xml:space="preserve">Área de Salud Samara </t>
  </si>
  <si>
    <t xml:space="preserve">Área de Salud Peninsular </t>
  </si>
  <si>
    <t xml:space="preserve">Área de Salud Monteverde </t>
  </si>
  <si>
    <t xml:space="preserve">Área de Salud Cartagena </t>
  </si>
  <si>
    <t xml:space="preserve">Área de Salud Colorado </t>
  </si>
  <si>
    <t xml:space="preserve">Área de Salud Bijagua </t>
  </si>
  <si>
    <t xml:space="preserve">Área de Salud Sardinal </t>
  </si>
  <si>
    <t xml:space="preserve">Área de Salud Santa Bárbara de Santa Cruz </t>
  </si>
  <si>
    <t xml:space="preserve">Área de Salud Chacarita </t>
  </si>
  <si>
    <t xml:space="preserve">Área de Salud Santa Cecilia </t>
  </si>
  <si>
    <t xml:space="preserve">Área de Salud Bocas de Nosara </t>
  </si>
  <si>
    <t xml:space="preserve">Área de Salud San José de Upala </t>
  </si>
  <si>
    <t xml:space="preserve">Área de Salud Barranca </t>
  </si>
  <si>
    <t xml:space="preserve">Área de Salud San Mateo </t>
  </si>
  <si>
    <t xml:space="preserve">Área de Salud Garabito </t>
  </si>
  <si>
    <t>2594</t>
  </si>
  <si>
    <t xml:space="preserve">Área de Salud Quepos </t>
  </si>
  <si>
    <t>Dirección Regional Pacífico Central Servicios Salud</t>
  </si>
  <si>
    <t xml:space="preserve">Dirección Regional Chorotega Servicios Salud </t>
  </si>
  <si>
    <t xml:space="preserve">Hospital Tony Facio Castro </t>
  </si>
  <si>
    <t xml:space="preserve">Área de Salud Siquirres </t>
  </si>
  <si>
    <t xml:space="preserve">Área de Salud Limón </t>
  </si>
  <si>
    <t xml:space="preserve">Área de Salud Valle La Estrella </t>
  </si>
  <si>
    <t>2634</t>
  </si>
  <si>
    <t>Área de Salud Horquetas Río Frío</t>
  </si>
  <si>
    <t xml:space="preserve">Área de Salud Cariari </t>
  </si>
  <si>
    <t xml:space="preserve">Área de Salud Sixaola </t>
  </si>
  <si>
    <t>Área de Salud Matina</t>
  </si>
  <si>
    <t xml:space="preserve">Área de Salud Guácimo </t>
  </si>
  <si>
    <t xml:space="preserve">Área de Salud Roxana </t>
  </si>
  <si>
    <t xml:space="preserve">Área de Salud Ticaban </t>
  </si>
  <si>
    <t>Área de Salud El Carmen</t>
  </si>
  <si>
    <t xml:space="preserve">Área de Salud La Perla </t>
  </si>
  <si>
    <t>Área de Salud Pocora</t>
  </si>
  <si>
    <t>Área de Salud Bribrí</t>
  </si>
  <si>
    <t xml:space="preserve">Área de Salud Las Barras </t>
  </si>
  <si>
    <t xml:space="preserve">Área de Salud Cahuita </t>
  </si>
  <si>
    <t xml:space="preserve">Área de Salud Amubre </t>
  </si>
  <si>
    <t>Área de Salud Horquetas de Sarapiquí</t>
  </si>
  <si>
    <t>2680</t>
  </si>
  <si>
    <t xml:space="preserve">Área de Salud Talamanca </t>
  </si>
  <si>
    <t>Dirección Regional Huetar Atlantico Servicios de Salud</t>
  </si>
  <si>
    <t xml:space="preserve">Hospital Manuel Mora Valverde </t>
  </si>
  <si>
    <t>Hospital Tomás Casas Casajús</t>
  </si>
  <si>
    <t>Hospital Ciudad Neily</t>
  </si>
  <si>
    <t>Hospital San Vito</t>
  </si>
  <si>
    <t xml:space="preserve">Área de Salud Palmar Sur </t>
  </si>
  <si>
    <t>Área de Salud de Buenos Aires</t>
  </si>
  <si>
    <t>Área de Salud La Cuesta</t>
  </si>
  <si>
    <t>Área de Salud Puerto Jimenez</t>
  </si>
  <si>
    <t xml:space="preserve">Área de Salud Sabalito </t>
  </si>
  <si>
    <t>Área de Salud Volcán de Buenos Aires</t>
  </si>
  <si>
    <t xml:space="preserve">Área de Salud Pejiballe de Perez Zeledón </t>
  </si>
  <si>
    <t xml:space="preserve">Área de Salud Río Claro </t>
  </si>
  <si>
    <t>Área de Salud Conte</t>
  </si>
  <si>
    <t xml:space="preserve">Área de Salud Potrero Grande </t>
  </si>
  <si>
    <t xml:space="preserve">Área de Salud Corredores </t>
  </si>
  <si>
    <t>Área de Salud Osa</t>
  </si>
  <si>
    <t>Área de Salud de Pérez Zeledón</t>
  </si>
  <si>
    <t xml:space="preserve">Área de Salud Golfito </t>
  </si>
  <si>
    <t xml:space="preserve">Área de Salud Coto Brus </t>
  </si>
  <si>
    <t xml:space="preserve">Dirección Regional Brunca Servicios Salud </t>
  </si>
  <si>
    <t xml:space="preserve">Centro Nacional de Control del Dolor y Cuidados Paleativos </t>
  </si>
  <si>
    <t>Clínica Oftalmológica</t>
  </si>
  <si>
    <t xml:space="preserve">Centro Transplante Hepático y Cirugía Hepatobiliar </t>
  </si>
  <si>
    <t>Departamento Neurociencias</t>
  </si>
  <si>
    <t>Información para la persona encuestada: 
El consentimiento informado es el derecho de la persona a obtener información y explicaciones adecuadas, para decidir si desea realizarse o no, estudios, c...</t>
  </si>
  <si>
    <t>Points - Información para la persona encuestada: 
El consentimiento informado es el derecho de la persona a obtener información y explicaciones adecuadas, para decidir si desea realizarse o no, estudios, c...</t>
  </si>
  <si>
    <t>Feedback - Información para la persona encuestada: 
El consentimiento informado es el derecho de la persona a obtener información y explicaciones adecuadas, para decidir si desea realizarse o no, estudios, c...</t>
  </si>
  <si>
    <t>Unidad Programática</t>
  </si>
  <si>
    <t>Points - Unidad Programática</t>
  </si>
  <si>
    <t>Feedback - Unidad Programática</t>
  </si>
  <si>
    <t>Servicio o actividad por la que requirió realizar Consentimiento Informado por escrito</t>
  </si>
  <si>
    <t>Points - Servicio o actividad por la que requirió realizar Consentimiento Informado por escrito</t>
  </si>
  <si>
    <t>Feedback - Servicio o actividad por la que requirió realizar Consentimiento Informado por escrito</t>
  </si>
  <si>
    <t>Persona entrevistada</t>
  </si>
  <si>
    <t>Points - Persona entrevistada</t>
  </si>
  <si>
    <t>Feedback - Persona entrevistada</t>
  </si>
  <si>
    <t>Característica de población</t>
  </si>
  <si>
    <t>Points - Característica de población</t>
  </si>
  <si>
    <t>Feedback - Característica de población</t>
  </si>
  <si>
    <t>¿Sabía usted que las personas con discapacidad tienen derecho a decidir si realizarse o no las intervenciones que los profesionales de la salud le proponen, según sus capacidades?</t>
  </si>
  <si>
    <t>Points - ¿Sabía usted que las personas con discapacidad tienen derecho a decidir si realizarse o no las intervenciones que los profesionales de la salud le proponen, según sus capacidades?</t>
  </si>
  <si>
    <t>Feedback - ¿Sabía usted que las personas con discapacidad tienen derecho a decidir si realizarse o no las intervenciones que los profesionales de la salud le proponen, según sus capacidades?</t>
  </si>
  <si>
    <t>¿El profesional que atendió a la persona con discapacidad, le explicó al paciente y a su responsable los riesgos y beneficios del procedimiento o intervención que le realizó y le pidió la autoriza...</t>
  </si>
  <si>
    <t>Points - ¿El profesional que atendió a la persona con discapacidad, le explicó al paciente y a su responsable los riesgos y beneficios del procedimiento o intervención que le realizó y le pidió la autoriza...</t>
  </si>
  <si>
    <t>Feedback - ¿El profesional que atendió a la persona con discapacidad, le explicó al paciente y a su responsable los riesgos y beneficios del procedimiento o intervención que le realizó y le pidió la autoriza...</t>
  </si>
  <si>
    <t>¿Sabía usted que las personas usuarias de los servicios de salud tienen derecho a decidir si realizarse o no las intervenciones que los profesionales de la salud le proponen?</t>
  </si>
  <si>
    <t>Points - ¿Sabía usted que las personas usuarias de los servicios de salud tienen derecho a decidir si realizarse o no las intervenciones que los profesionales de la salud le proponen?</t>
  </si>
  <si>
    <t>Feedback - ¿Sabía usted que las personas usuarias de los servicios de salud tienen derecho a decidir si realizarse o no las intervenciones que los profesionales de la salud le proponen?</t>
  </si>
  <si>
    <t>¿El profesional que lo/la atendió le explicó los riesgos y beneficios del procedimiento o intervención que le realizó y le pidió la autorización antes de hacerlo?</t>
  </si>
  <si>
    <t>Points - ¿El profesional que lo/la atendió le explicó los riesgos y beneficios del procedimiento o intervención que le realizó y le pidió la autorización antes de hacerlo?</t>
  </si>
  <si>
    <t>Feedback - ¿El profesional que lo/la atendió le explicó los riesgos y beneficios del procedimiento o intervención que le realizó y le pidió la autorización antes de hacerlo?</t>
  </si>
  <si>
    <t>¿Entendió usted toda la información que le brindó el profesional de salud sobre el procedimiento o intervención realizada?</t>
  </si>
  <si>
    <t>Points - ¿Entendió usted toda la información que le brindó el profesional de salud sobre el procedimiento o intervención realizada?</t>
  </si>
  <si>
    <t>Feedback - ¿Entendió usted toda la información que le brindó el profesional de salud sobre el procedimiento o intervención realizada?</t>
  </si>
  <si>
    <t>¿Le permitió el profesional de salud hacer preguntas para aclarar dudas antes de realizar el  procedimiento o intervención?</t>
  </si>
  <si>
    <t>Points - ¿Le permitió el profesional de salud hacer preguntas para aclarar dudas antes de realizar el  procedimiento o intervención?</t>
  </si>
  <si>
    <t>Feedback - ¿Le permitió el profesional de salud hacer preguntas para aclarar dudas antes de realizar el  procedimiento o intervención?</t>
  </si>
  <si>
    <t>La información brindada (riesgos, beneficios y otros) antes del procedimiento o intervención, coincidió con lo realizado?</t>
  </si>
  <si>
    <t>Points - La información brindada (riesgos, beneficios y otros) antes del procedimiento o intervención, coincidió con lo realizado?</t>
  </si>
  <si>
    <t>Feedback - La información brindada (riesgos, beneficios y otros) antes del procedimiento o intervención, coincidió con lo realizado?</t>
  </si>
  <si>
    <t>Observaciones</t>
  </si>
  <si>
    <t>Points - Observaciones</t>
  </si>
  <si>
    <t>Feedback - Observaciones</t>
  </si>
  <si>
    <t>Procedimiento odontológico   ;</t>
  </si>
  <si>
    <t>Sí, sé que es un derecho.</t>
  </si>
  <si>
    <t>Nos brindó información, pero no pidió que firmara la autorización</t>
  </si>
  <si>
    <t>Sí</t>
  </si>
  <si>
    <t xml:space="preserve">Si </t>
  </si>
  <si>
    <t>No, desconocía sobre ese derecho.</t>
  </si>
  <si>
    <t>Nos brindó información y pidió que firmara la autorización</t>
  </si>
  <si>
    <t>4/24/18 8:42:32</t>
  </si>
  <si>
    <t>4/24/18 8:46:56</t>
  </si>
  <si>
    <t xml:space="preserve">I semestre 2018 </t>
  </si>
  <si>
    <t>Familiar o tutor de la persona usuaria</t>
  </si>
  <si>
    <t>4/24/18 8:54:06</t>
  </si>
  <si>
    <t>4/24/18 8:56:10</t>
  </si>
  <si>
    <t>4/24/18 8:58:55</t>
  </si>
  <si>
    <t>4/24/18 9:01:06</t>
  </si>
  <si>
    <t>Persona usuaria</t>
  </si>
  <si>
    <t>4/24/18 9:02:59</t>
  </si>
  <si>
    <t>4/24/18 9:04:49</t>
  </si>
  <si>
    <t>4/30/18 8:05:28</t>
  </si>
  <si>
    <t>4/30/18 8:07:43</t>
  </si>
  <si>
    <t>4/30/18 8:12:26</t>
  </si>
  <si>
    <t>4/30/18 8:15:33</t>
  </si>
  <si>
    <t>4/30/18 8:17:30</t>
  </si>
  <si>
    <t>4/30/18 8:18:51</t>
  </si>
  <si>
    <t>5/14/18 13:47:19</t>
  </si>
  <si>
    <t>5/14/18 13:51:38</t>
  </si>
  <si>
    <t>ninguna</t>
  </si>
  <si>
    <t>5/15/18 10:15:50</t>
  </si>
  <si>
    <t>5/15/18 10:17:48</t>
  </si>
  <si>
    <t>5/15/18 10:24:51</t>
  </si>
  <si>
    <t>5/15/18 10:25:21</t>
  </si>
  <si>
    <t>5/15/18 11:20:49</t>
  </si>
  <si>
    <t>5/15/18 11:22:00</t>
  </si>
  <si>
    <t>5/17/18 7:43:16</t>
  </si>
  <si>
    <t>5/17/18 7:45:04</t>
  </si>
  <si>
    <t>Adulta mayor con discapacidad física con tremor esencial benigno lo cual limita realizar escritura, su esposa firma consentimiento informado.</t>
  </si>
  <si>
    <t>5/17/18 8:38:16</t>
  </si>
  <si>
    <t>5/17/18 8:39:24</t>
  </si>
  <si>
    <t>Adulto mayor frágil, efectúa  su hija Guiselle Herrera</t>
  </si>
  <si>
    <t>5/17/18 15:38:23</t>
  </si>
  <si>
    <t>5/17/18 15:38:58</t>
  </si>
  <si>
    <t>Ninguna</t>
  </si>
  <si>
    <t>5/21/18 7:29:10</t>
  </si>
  <si>
    <t>5/21/18 7:30:48</t>
  </si>
  <si>
    <t>Paciente adulto mayor con discapacidad cognitiva, su hijo firma consentimiento por docencia-Marco Vinicio Arroyo.</t>
  </si>
  <si>
    <t>5/22/18 7:42:36</t>
  </si>
  <si>
    <t>5/22/18 8:07:10</t>
  </si>
  <si>
    <t>5/22/18 8:07:39</t>
  </si>
  <si>
    <t>5/22/18 8:10:03</t>
  </si>
  <si>
    <t>5/22/18 8:16:24</t>
  </si>
  <si>
    <t>5/22/18 8:19:42</t>
  </si>
  <si>
    <t>5/22/18 8:21:25</t>
  </si>
  <si>
    <t>5/22/18 8:28:04</t>
  </si>
  <si>
    <t>5/22/18 8:32:24</t>
  </si>
  <si>
    <t>5/22/18 8:34:20</t>
  </si>
  <si>
    <t>5/28/18 9:24:45</t>
  </si>
  <si>
    <t>5/28/18 9:25:27</t>
  </si>
  <si>
    <t>5/31/18 12:07:45</t>
  </si>
  <si>
    <t>5/31/18 12:08:26</t>
  </si>
  <si>
    <t xml:space="preserve">Persona usuaria </t>
  </si>
  <si>
    <t>No brindó información, pero si  pidió que firmara la autorización.</t>
  </si>
  <si>
    <t xml:space="preserve">Desconozco sobre la información que el médico debía de darme antes de desarrollar el procedimiento y yo no pregunté nada al respecto porque yo confío en el doctor </t>
  </si>
  <si>
    <t xml:space="preserve">Necesita información mas clara por el doctor porque yo casi no le entendí lo que me dijo </t>
  </si>
  <si>
    <t xml:space="preserve">No hay observaciones </t>
  </si>
  <si>
    <t xml:space="preserve">No  hay observaciones </t>
  </si>
  <si>
    <t xml:space="preserve">Todo estuvo bien, no hay observaciones </t>
  </si>
  <si>
    <t xml:space="preserve">Me parece que esta bien, la Dra me explicó muy bien </t>
  </si>
  <si>
    <t>Me parece que todo estuvo bien</t>
  </si>
  <si>
    <t>Se realiza indicación de prueba de VIH usuaria embarazada EBAIS Puerto Viejo 1 del Área de Salud Puerto Viejo</t>
  </si>
  <si>
    <t>Se realiza indicación de prueba de VIH usuaria embarazada EBAIS Puerto Viejo 2 del Área de Salud Puerto Viejo</t>
  </si>
  <si>
    <t>Se realiza indicación de prueba de VIH usuaria embarazada EBAIS La Colonia del Área de Salud Puerto Viejo</t>
  </si>
  <si>
    <t>Se realiza indicación de prueba de VIH usuaria embarazada EBAIS El Roble del Área de Salud Puerto Viejo</t>
  </si>
  <si>
    <t>Se realiza indicación de prueba de VIH usuaria embarazada EBAIS Los Arbolitos del Área de Salud Puerto Viejo</t>
  </si>
  <si>
    <t>Se realiza indicación de prueba de VIH usuaria embarazada EBAIS La Guaria del Área de Salud Puerto Viejo</t>
  </si>
  <si>
    <t>Se realiza indicación de prueba de VIH usuaria embarazada EBAIS La Virgen 1 del Área de Salud Puerto Viejo</t>
  </si>
  <si>
    <t>Se realiza indicación de prueba de VIH usuaria embarazada EBAIS Zapote del Área de Salud Puerto Viejo</t>
  </si>
  <si>
    <t>Se realiza indicación de prueba de VIH usuaria embarazada EBAIS El Roble  Área de Salud Puerto Viejo</t>
  </si>
  <si>
    <t>Se realiza indicación de prueba de VIH usuaria embarazada del Área de Salud Puerto Viejo</t>
  </si>
  <si>
    <t xml:space="preserve">Sería importante tener otra silla de ruedas dentro de la sala de espera </t>
  </si>
  <si>
    <t>6/18/18 11:40:33</t>
  </si>
  <si>
    <t>6/18/18 11:42:10</t>
  </si>
  <si>
    <t>6/18/18 11:45:11</t>
  </si>
  <si>
    <t>El procedimiento de hace 2 semanas no tuvo información ni le pidieron firmar consentimiento informado.</t>
  </si>
  <si>
    <t>6/18/18 11:45:21</t>
  </si>
  <si>
    <t>6/18/18 11:50:59</t>
  </si>
  <si>
    <t>6/18/18 11:51:35</t>
  </si>
  <si>
    <t>6/18/18 11:52:51</t>
  </si>
  <si>
    <t>6/18/18 11:53:21</t>
  </si>
  <si>
    <t>6/18/18 11:54:38</t>
  </si>
  <si>
    <t>6/18/18 12:16:00</t>
  </si>
  <si>
    <t>6/18/18 12:18:36</t>
  </si>
  <si>
    <t>Lo firmo esposo por ser paciente de ela que no logra firmar</t>
  </si>
  <si>
    <t>6/18/18 13:05:30</t>
  </si>
  <si>
    <t>6/18/18 13:05:39</t>
  </si>
  <si>
    <t>6/19/18 13:11:45</t>
  </si>
  <si>
    <t>6/19/18 13:13:01</t>
  </si>
  <si>
    <t>6/19/18 13:13:56</t>
  </si>
  <si>
    <t>6/19/18 13:15:07</t>
  </si>
  <si>
    <t>6/19/18 13:15:39</t>
  </si>
  <si>
    <t>6/19/18 13:18:05</t>
  </si>
  <si>
    <t>6/19/18 13:35:53</t>
  </si>
  <si>
    <t>6/19/18 13:36:58</t>
  </si>
  <si>
    <t>6/20/18 10:36:45</t>
  </si>
  <si>
    <t>6/20/18 10:38:43</t>
  </si>
  <si>
    <t>6/20/18 10:41:17</t>
  </si>
  <si>
    <t>6/20/18 10:42:48</t>
  </si>
  <si>
    <t>Hijo autista/ se le aplico entrevista a la madre</t>
  </si>
  <si>
    <t>6/26/18 14:28:58</t>
  </si>
  <si>
    <t>6/26/18 14:33:17</t>
  </si>
  <si>
    <t xml:space="preserve">paciente con retrazo mental moderado  /epilepsia gran mal </t>
  </si>
  <si>
    <t>6/26/18 14:35:10</t>
  </si>
  <si>
    <t>6/26/18 14:36:17</t>
  </si>
  <si>
    <t xml:space="preserve">se realizo eliminación de verrugas </t>
  </si>
  <si>
    <t>6/29/18 9:02:24</t>
  </si>
  <si>
    <t>6/29/18 9:04:38</t>
  </si>
  <si>
    <t>No hay observaciones</t>
  </si>
  <si>
    <t>6/29/18 9:04:55</t>
  </si>
  <si>
    <t>6/29/18 9:07:15</t>
  </si>
  <si>
    <t>No hay  observaciones</t>
  </si>
  <si>
    <t>6/29/18 9:07:25</t>
  </si>
  <si>
    <t>6/29/18 9:08:51</t>
  </si>
  <si>
    <t>No hay observaciones.</t>
  </si>
  <si>
    <t>6/29/18 14:26:06</t>
  </si>
  <si>
    <t>6/29/18 14:27:57</t>
  </si>
  <si>
    <t>6/29/18 14:28:30</t>
  </si>
  <si>
    <t>6/29/18 14:29:03</t>
  </si>
  <si>
    <t>6/29/18 14:29:07</t>
  </si>
  <si>
    <t>6/29/18 14:30:07</t>
  </si>
  <si>
    <t xml:space="preserve">entendí todo y el por que se envía este examen durante el embarazo </t>
  </si>
  <si>
    <t xml:space="preserve">NINGUNA </t>
  </si>
  <si>
    <t xml:space="preserve">ninguna </t>
  </si>
  <si>
    <t>encuesta realizada via telefonica</t>
  </si>
  <si>
    <t>encuesta realizada telefonicamente</t>
  </si>
  <si>
    <t>encuesta realizada via telefónica</t>
  </si>
  <si>
    <t>realizada via telefonica</t>
  </si>
  <si>
    <t>realizado via telefónica</t>
  </si>
  <si>
    <t>realizado via telefonica</t>
  </si>
  <si>
    <t>realizado telefonicamente</t>
  </si>
  <si>
    <t>realizadod via telefónica</t>
  </si>
  <si>
    <t>realziado via telefonica</t>
  </si>
  <si>
    <t>Cirugía Menor;Cirugía Mayor;Procedimientos invasivos;</t>
  </si>
  <si>
    <t xml:space="preserve">entrevistado es la madre Yenory Chacón Barboza  cedula 701290145  </t>
  </si>
  <si>
    <t xml:space="preserve">paciente Ivania Jirón Cruz  cedula 27617717 </t>
  </si>
  <si>
    <t>paciente  Lilieth Villanueva Morales  702100786   (indígena cabecar)</t>
  </si>
  <si>
    <t>paciente  Adrián López Villalobos   701710723</t>
  </si>
  <si>
    <t xml:space="preserve">entrevistada es la madre del paciente la cual firmo el consentimiento informado por el menor.    Annia Matamoros Zarate  701680809 </t>
  </si>
  <si>
    <t>la entrevistada es la madre del paciente,   Tutora Walkinia Prado Torres   cedula  801250416</t>
  </si>
  <si>
    <t xml:space="preserve">paciente 	Marcos Horacio Cortes Canales   cedula 701590817  internado cirugía general cama 260 </t>
  </si>
  <si>
    <t xml:space="preserve">paciente Silvia Solís L 701230555  cirugía ginecológica  </t>
  </si>
  <si>
    <t xml:space="preserve">paciente Erick Hernández Dixon Cirugía General cedula 302940575  cama 242 </t>
  </si>
  <si>
    <t>Procedimiento odontológico   ;Cirugía Mayor;</t>
  </si>
  <si>
    <t>Refiere estar contenta con la atención y explicación recibida.</t>
  </si>
  <si>
    <t>7/16/18 9:22:03</t>
  </si>
  <si>
    <t>7/16/18 9:23:18</t>
  </si>
  <si>
    <t>7/16/18 14:08:41</t>
  </si>
  <si>
    <t>7/16/18 14:10:57</t>
  </si>
  <si>
    <t>7/16/18 14:11:10</t>
  </si>
  <si>
    <t>7/16/18 14:16:10</t>
  </si>
  <si>
    <t>7/18/18 15:41:22</t>
  </si>
  <si>
    <t>7/18/18 15:43:07</t>
  </si>
  <si>
    <t>Percibió trato amable y educado.</t>
  </si>
  <si>
    <t>7/19/18 9:23:45</t>
  </si>
  <si>
    <t>7/19/18 9:28:32</t>
  </si>
  <si>
    <t>Todo muy bien</t>
  </si>
  <si>
    <t>7/19/18 13:18:35</t>
  </si>
  <si>
    <t>7/19/18 13:25:13</t>
  </si>
  <si>
    <t>7/19/18 13:28:33</t>
  </si>
  <si>
    <t>7/19/18 13:35:11</t>
  </si>
  <si>
    <t>si le pareció bien la información que se le brinda</t>
  </si>
  <si>
    <t>7/19/18 13:35:30</t>
  </si>
  <si>
    <t>7/19/18 13:38:37</t>
  </si>
  <si>
    <t>todo bien</t>
  </si>
  <si>
    <t>7/19/18 13:39:32</t>
  </si>
  <si>
    <t>7/19/18 13:55:37</t>
  </si>
  <si>
    <t>adecuada información</t>
  </si>
  <si>
    <t>7/19/18 13:56:23</t>
  </si>
  <si>
    <t>7/19/18 14:06:50</t>
  </si>
  <si>
    <t>7/19/18 14:07:03</t>
  </si>
  <si>
    <t>7/19/18 14:13:32</t>
  </si>
  <si>
    <t>bien</t>
  </si>
  <si>
    <t>7/19/18 14:20:46</t>
  </si>
  <si>
    <t>7/19/18 14:21:38</t>
  </si>
  <si>
    <t>7/19/18 14:25:45</t>
  </si>
  <si>
    <t>7/19/18 14:35:40</t>
  </si>
  <si>
    <t>todo muy bien</t>
  </si>
  <si>
    <t>7/19/18 14:37:34</t>
  </si>
  <si>
    <t>7/19/18 14:49:25</t>
  </si>
  <si>
    <t>bien  todo</t>
  </si>
  <si>
    <t>7/19/18 14:51:37</t>
  </si>
  <si>
    <t>7/19/18 14:52:36</t>
  </si>
  <si>
    <t>todo bien explicado</t>
  </si>
  <si>
    <t>7/20/18 13:13:35</t>
  </si>
  <si>
    <t>7/20/18 13:15:18</t>
  </si>
  <si>
    <t>7/20/18 14:30:33</t>
  </si>
  <si>
    <t>7/20/18 14:32:39</t>
  </si>
  <si>
    <t>Hija mayor de la paciente.</t>
  </si>
  <si>
    <t>7/23/18 10:00:10</t>
  </si>
  <si>
    <t>7/23/18 10:01:58</t>
  </si>
  <si>
    <t>7/23/18 10:02:07</t>
  </si>
  <si>
    <t>7/23/18 10:03:31</t>
  </si>
  <si>
    <t>7/23/18 10:03:41</t>
  </si>
  <si>
    <t>7/23/18 10:04:21</t>
  </si>
  <si>
    <t>7/24/18 7:33:51</t>
  </si>
  <si>
    <t>7/24/18 7:39:28</t>
  </si>
  <si>
    <t>7/24/18 7:40:58</t>
  </si>
  <si>
    <t>7/24/18 7:47:09</t>
  </si>
  <si>
    <t>7/24/18 7:47:19</t>
  </si>
  <si>
    <t>7/24/18 7:48:43</t>
  </si>
  <si>
    <t>7/24/18 7:48:54</t>
  </si>
  <si>
    <t>7/24/18 7:49:59</t>
  </si>
  <si>
    <t>7/24/18 7:50:06</t>
  </si>
  <si>
    <t>7/24/18 7:51:39</t>
  </si>
  <si>
    <t>7/24/18 7:51:52</t>
  </si>
  <si>
    <t>7/24/18 7:52:25</t>
  </si>
  <si>
    <t>7/24/18 7:54:04</t>
  </si>
  <si>
    <t>7/24/18 7:54:45</t>
  </si>
  <si>
    <t>7/24/18 7:55:11</t>
  </si>
  <si>
    <t>7/24/18 7:55:38</t>
  </si>
  <si>
    <t>7/24/18 7:55:58</t>
  </si>
  <si>
    <t>7/24/18 7:56:47</t>
  </si>
  <si>
    <t>7/26/18 9:22:42</t>
  </si>
  <si>
    <t>7/26/18 9:24:24</t>
  </si>
  <si>
    <t>Refiere haber sido bien Informada.</t>
  </si>
  <si>
    <t>7/26/18 9:48:25</t>
  </si>
  <si>
    <t>7/26/18 9:50:06</t>
  </si>
  <si>
    <t xml:space="preserve">Danielietrte Mayorga rodriguez.     me aplicaron implanon 
</t>
  </si>
  <si>
    <t>7/26/18 9:47:46</t>
  </si>
  <si>
    <t>7/26/18 9:55:37</t>
  </si>
  <si>
    <t>7/26/18 9:55:46</t>
  </si>
  <si>
    <t>7/26/18 9:56:12</t>
  </si>
  <si>
    <t>7/26/18 9:56:24</t>
  </si>
  <si>
    <t>7/26/18 9:56:52</t>
  </si>
  <si>
    <t>7/26/18 9:56:57</t>
  </si>
  <si>
    <t>7/26/18 9:57:18</t>
  </si>
  <si>
    <t>7/26/18 9:57:24</t>
  </si>
  <si>
    <t>7/26/18 9:57:49</t>
  </si>
  <si>
    <t>7/26/18 9:57:55</t>
  </si>
  <si>
    <t>7/26/18 9:58:13</t>
  </si>
  <si>
    <t>7/26/18 9:58:19</t>
  </si>
  <si>
    <t>7/26/18 9:58:43</t>
  </si>
  <si>
    <t>7/26/18 9:58:46</t>
  </si>
  <si>
    <t>7/26/18 9:59:08</t>
  </si>
  <si>
    <t>7/26/18 9:59:12</t>
  </si>
  <si>
    <t>7/26/18 10:02:12</t>
  </si>
  <si>
    <t>7/26/18 10:02:18</t>
  </si>
  <si>
    <t>7/26/18 10:02:43</t>
  </si>
  <si>
    <t>7/26/18 10:03:53</t>
  </si>
  <si>
    <t>7/26/18 10:04:55</t>
  </si>
  <si>
    <t>7/26/18 10:05:04</t>
  </si>
  <si>
    <t>7/26/18 10:05:54</t>
  </si>
  <si>
    <t>7/26/18 10:30:39</t>
  </si>
  <si>
    <t>7/26/18 10:31:54</t>
  </si>
  <si>
    <t>M</t>
  </si>
  <si>
    <t>7/26/18 10:57:36</t>
  </si>
  <si>
    <t>7/26/18 10:58:55</t>
  </si>
  <si>
    <t>7/26/18 12:15:45</t>
  </si>
  <si>
    <t>7/26/18 12:16:56</t>
  </si>
  <si>
    <t xml:space="preserve">Refiere estar satisfecha con el trato. </t>
  </si>
  <si>
    <t>7/27/18 9:10:06</t>
  </si>
  <si>
    <t>7/27/18 9:15:49</t>
  </si>
  <si>
    <t>7/27/18 9:16:01</t>
  </si>
  <si>
    <t>7/27/18 9:17:21</t>
  </si>
  <si>
    <t>7/27/18 9:17:36</t>
  </si>
  <si>
    <t>7/27/18 9:18:24</t>
  </si>
  <si>
    <t>7/27/18 9:18:44</t>
  </si>
  <si>
    <t>7/27/18 9:20:47</t>
  </si>
  <si>
    <t>7/27/18 9:21:06</t>
  </si>
  <si>
    <t>7/27/18 9:22:17</t>
  </si>
  <si>
    <t>7/27/18 9:22:29</t>
  </si>
  <si>
    <t>7/27/18 9:23:25</t>
  </si>
  <si>
    <t>7/27/18 9:23:51</t>
  </si>
  <si>
    <t>7/27/18 9:25:10</t>
  </si>
  <si>
    <t>7/27/18 9:23:33</t>
  </si>
  <si>
    <t>7/27/18 9:25:21</t>
  </si>
  <si>
    <t>7/27/18 9:25:49</t>
  </si>
  <si>
    <t>7/27/18 9:26:16</t>
  </si>
  <si>
    <t>7/27/18 9:26:36</t>
  </si>
  <si>
    <t>7/27/18 9:27:02</t>
  </si>
  <si>
    <t>7/27/18 9:27:16</t>
  </si>
  <si>
    <t>7/27/18 9:27:42</t>
  </si>
  <si>
    <t>7/27/18 9:27:50</t>
  </si>
  <si>
    <t>7/27/18 9:28:10</t>
  </si>
  <si>
    <t>7/27/18 9:28:19</t>
  </si>
  <si>
    <t>7/27/18 9:28:45</t>
  </si>
  <si>
    <t>7/27/18 9:52:29</t>
  </si>
  <si>
    <t>7/27/18 9:59:33</t>
  </si>
  <si>
    <t>7/27/18 9:59:59</t>
  </si>
  <si>
    <t>7/27/18 10:02:25</t>
  </si>
  <si>
    <t>7/27/18 10:02:45</t>
  </si>
  <si>
    <t>7/27/18 10:03:38</t>
  </si>
  <si>
    <t>7/27/18 10:24:29</t>
  </si>
  <si>
    <t>7/27/18 10:26:34</t>
  </si>
  <si>
    <t>7/27/18 10:27:02</t>
  </si>
  <si>
    <t>7/27/18 10:30:05</t>
  </si>
  <si>
    <t>7/27/18 10:30:14</t>
  </si>
  <si>
    <t>7/27/18 10:33:16</t>
  </si>
  <si>
    <t>7/27/18 10:33:39</t>
  </si>
  <si>
    <t>7/27/18 10:34:47</t>
  </si>
  <si>
    <t>7/27/18 10:35:18</t>
  </si>
  <si>
    <t>7/27/18 10:36:52</t>
  </si>
  <si>
    <t>7/27/18 10:37:17</t>
  </si>
  <si>
    <t>7/27/18 10:41:50</t>
  </si>
  <si>
    <t>7/27/18 10:42:17</t>
  </si>
  <si>
    <t>7/27/18 10:43:13</t>
  </si>
  <si>
    <t>7/27/18 10:43:44</t>
  </si>
  <si>
    <t>7/27/18 10:44:49</t>
  </si>
  <si>
    <t>7/27/18 10:45:40</t>
  </si>
  <si>
    <t>7/27/18 10:46:25</t>
  </si>
  <si>
    <t>7/27/18 10:46:49</t>
  </si>
  <si>
    <t>7/27/18 10:51:10</t>
  </si>
  <si>
    <t>Firma, huella</t>
  </si>
  <si>
    <t>7/27/18 10:52:32</t>
  </si>
  <si>
    <t>7/27/18 10:53:19</t>
  </si>
  <si>
    <t>7/27/18 11:10:55</t>
  </si>
  <si>
    <t>7/27/18 11:12:27</t>
  </si>
  <si>
    <t>7/27/18 11:24:57</t>
  </si>
  <si>
    <t>7/27/18 11:25:51</t>
  </si>
  <si>
    <t>7/27/18 11:25:59</t>
  </si>
  <si>
    <t>7/27/18 11:26:50</t>
  </si>
  <si>
    <t>7/27/18 11:26:58</t>
  </si>
  <si>
    <t>7/27/18 11:27:34</t>
  </si>
  <si>
    <t>7/27/18 14:27:54</t>
  </si>
  <si>
    <t>7/27/18 14:28:56</t>
  </si>
  <si>
    <t>7/27/18 14:40:48</t>
  </si>
  <si>
    <t>7/27/18 14:43:26</t>
  </si>
  <si>
    <t>7/30/18 11:59:14</t>
  </si>
  <si>
    <t>7/30/18 12:04:25</t>
  </si>
  <si>
    <t>7/30/18 12:04:57</t>
  </si>
  <si>
    <t>7/30/18 12:10:56</t>
  </si>
  <si>
    <t>7/30/18 12:11:59</t>
  </si>
  <si>
    <t>7/30/18 12:13:42</t>
  </si>
  <si>
    <t>7/30/18 12:14:06</t>
  </si>
  <si>
    <t>7/30/18 12:16:50</t>
  </si>
  <si>
    <t>7/30/18 12:17:43</t>
  </si>
  <si>
    <t>7/30/18 12:18:48</t>
  </si>
  <si>
    <t>7/30/18 22:05:40</t>
  </si>
  <si>
    <t>7/30/18 22:07:35</t>
  </si>
  <si>
    <t>7/31/18 7:33:52</t>
  </si>
  <si>
    <t>7/31/18 7:38:18</t>
  </si>
  <si>
    <t>excelente explicacion brindadad acerca de la cirudia</t>
  </si>
  <si>
    <t>7/31/18 7:39:00</t>
  </si>
  <si>
    <t>7/31/18 7:49:02</t>
  </si>
  <si>
    <t>comprendo todo lo explicado</t>
  </si>
  <si>
    <t>7/31/18 7:50:58</t>
  </si>
  <si>
    <t>7/31/18 7:57:03</t>
  </si>
  <si>
    <t>todo muy claro</t>
  </si>
  <si>
    <t>7/31/18 7:57:23</t>
  </si>
  <si>
    <t>7/31/18 8:01:54</t>
  </si>
  <si>
    <t>muy bien comprendo lo explicado</t>
  </si>
  <si>
    <t>7/31/18 8:08:35</t>
  </si>
  <si>
    <t>7/31/18 8:13:22</t>
  </si>
  <si>
    <t>Programación de cirugias más pronta</t>
  </si>
  <si>
    <t>7/31/18 8:14:24</t>
  </si>
  <si>
    <t>7/31/18 8:17:06</t>
  </si>
  <si>
    <t>Faltó información sobre la anestesia a administrar</t>
  </si>
  <si>
    <t>7/31/18 8:17:23</t>
  </si>
  <si>
    <t>7/31/18 8:21:54</t>
  </si>
  <si>
    <t>7/31/18 8:22:07</t>
  </si>
  <si>
    <t>7/31/18 8:23:49</t>
  </si>
  <si>
    <t>7/31/18 8:23:57</t>
  </si>
  <si>
    <t>7/31/18 8:26:00</t>
  </si>
  <si>
    <t>7/31/18 8:26:09</t>
  </si>
  <si>
    <t>7/31/18 8:28:22</t>
  </si>
  <si>
    <t>7/31/18 8:02:06</t>
  </si>
  <si>
    <t>7/31/18 9:06:21</t>
  </si>
  <si>
    <t>me parece muy buenas las explicaciones del consentimiento informado ya que es un derecho nuestro</t>
  </si>
  <si>
    <t>7/31/18 9:06:35</t>
  </si>
  <si>
    <t>7/31/18 9:13:44</t>
  </si>
  <si>
    <t>la informacion me quedo bien explicada</t>
  </si>
  <si>
    <t>7/31/18 9:13:56</t>
  </si>
  <si>
    <t>7/31/18 9:14:52</t>
  </si>
  <si>
    <t>excelente iniciativa de explicarnos estos derechos a los pacientes</t>
  </si>
  <si>
    <t>7/31/18 9:15:01</t>
  </si>
  <si>
    <t>7/31/18 9:17:15</t>
  </si>
  <si>
    <t>me parace muy bien lo del consentimiento informado se aplique en esta clinica</t>
  </si>
  <si>
    <t>7/31/18 9:17:38</t>
  </si>
  <si>
    <t>7/31/18 9:18:29</t>
  </si>
  <si>
    <t>comprendi toda la informacion explicada</t>
  </si>
  <si>
    <t>7/31/18 9:18:38</t>
  </si>
  <si>
    <t>7/31/18 9:20:03</t>
  </si>
  <si>
    <t>7/31/18 9:20:08</t>
  </si>
  <si>
    <t>7/31/18 9:20:59</t>
  </si>
  <si>
    <t>muy importante saber sobre nuestros derechos como pacientes</t>
  </si>
  <si>
    <t>7/31/18 9:21:05</t>
  </si>
  <si>
    <t>7/31/18 9:22:22</t>
  </si>
  <si>
    <t xml:space="preserve">no tenia idea sobre el consentimiento informado pero es una buena practica </t>
  </si>
  <si>
    <t>7/31/18 9:22:32</t>
  </si>
  <si>
    <t>7/31/18 10:30:34</t>
  </si>
  <si>
    <t xml:space="preserve">no conocia sobre este tema pero muy bien por la caja </t>
  </si>
  <si>
    <t>7/31/18 12:09:56</t>
  </si>
  <si>
    <t>7/31/18 12:13:32</t>
  </si>
  <si>
    <t>7/31/18 12:13:41</t>
  </si>
  <si>
    <t>7/31/18 12:15:10</t>
  </si>
  <si>
    <t>Pocas preguntas le permitieron hacer</t>
  </si>
  <si>
    <t>7/31/18 12:15:20</t>
  </si>
  <si>
    <t>7/31/18 12:17:02</t>
  </si>
  <si>
    <t>7/31/18 12:17:19</t>
  </si>
  <si>
    <t>7/31/18 12:23:19</t>
  </si>
  <si>
    <t xml:space="preserve">Consulta muy corta </t>
  </si>
  <si>
    <t>7/31/18 12:23:55</t>
  </si>
  <si>
    <t>7/31/18 12:28:35</t>
  </si>
  <si>
    <t>7/31/18 12:28:44</t>
  </si>
  <si>
    <t>7/31/18 12:31:49</t>
  </si>
  <si>
    <t>7/31/18 12:31:59</t>
  </si>
  <si>
    <t>7/31/18 12:34:01</t>
  </si>
  <si>
    <t>7/31/18 13:28:14</t>
  </si>
  <si>
    <t>7/31/18 13:33:15</t>
  </si>
  <si>
    <t>7/31/18 14:25:34</t>
  </si>
  <si>
    <t>7/31/18 14:31:19</t>
  </si>
  <si>
    <t>7/31/18 14:52:34</t>
  </si>
  <si>
    <t>7/31/18 14:56:42</t>
  </si>
  <si>
    <t>Cirugía Menor;Cirugía Mayor;</t>
  </si>
  <si>
    <t>7/31/18 14:58:42</t>
  </si>
  <si>
    <t>7/31/18 14:59:53</t>
  </si>
  <si>
    <t>7/31/18 15:00:12</t>
  </si>
  <si>
    <t>7/31/18 15:04:45</t>
  </si>
  <si>
    <t>Informe revisado está incompleto.  Puso huella, pero no hubo testigos, Los demás datos están ausentes.</t>
  </si>
  <si>
    <t>7/31/18 15:06:01</t>
  </si>
  <si>
    <t>7/31/18 15:08:40</t>
  </si>
  <si>
    <t>7/31/18 15:09:23</t>
  </si>
  <si>
    <t>7/31/18 15:10:19</t>
  </si>
  <si>
    <t>7/31/18 15:10:30</t>
  </si>
  <si>
    <t>7/31/18 15:11:26</t>
  </si>
  <si>
    <t>7/31/18 15:11:31</t>
  </si>
  <si>
    <t>7/31/18 15:12:22</t>
  </si>
  <si>
    <t>7/31/18 15:12:31</t>
  </si>
  <si>
    <t>7/31/18 15:13:16</t>
  </si>
  <si>
    <t>7/31/18 15:13:30</t>
  </si>
  <si>
    <t>7/31/18 15:14:22</t>
  </si>
  <si>
    <t>7/31/18 15:16:18</t>
  </si>
  <si>
    <t>7/31/18 15:17:28</t>
  </si>
  <si>
    <t>7/31/18 15:17:41</t>
  </si>
  <si>
    <t>7/31/18 15:18:33</t>
  </si>
  <si>
    <t>7/31/18 15:18:44</t>
  </si>
  <si>
    <t>7/31/18 15:19:39</t>
  </si>
  <si>
    <t>7/31/18 19:06:50</t>
  </si>
  <si>
    <t>7/31/18 19:11:32</t>
  </si>
  <si>
    <t>7/31/18 19:11:44</t>
  </si>
  <si>
    <t>7/31/18 19:12:47</t>
  </si>
  <si>
    <t>Me gustaria una explicacion mas clara y sencilla</t>
  </si>
  <si>
    <t>7/31/18 19:12:54</t>
  </si>
  <si>
    <t>7/31/18 19:13:27</t>
  </si>
  <si>
    <t>7/31/18 19:13:34</t>
  </si>
  <si>
    <t>7/31/18 19:13:56</t>
  </si>
  <si>
    <t>7/31/18 19:14:03</t>
  </si>
  <si>
    <t>7/31/18 19:14:26</t>
  </si>
  <si>
    <t>7/31/18 19:14:30</t>
  </si>
  <si>
    <t>7/31/18 19:14:57</t>
  </si>
  <si>
    <t>7/31/18 19:15:03</t>
  </si>
  <si>
    <t>7/31/18 19:15:24</t>
  </si>
  <si>
    <t>7/31/18 19:15:28</t>
  </si>
  <si>
    <t>7/31/18 19:16:28</t>
  </si>
  <si>
    <t xml:space="preserve">El Cirujano fue amable me explico el procedimiento y riesgos de mi familiar </t>
  </si>
  <si>
    <t>7/31/18 19:16:32</t>
  </si>
  <si>
    <t>7/31/18 19:17:32</t>
  </si>
  <si>
    <t>El personal de enfermería y médico fue claro con los procedimientos y riesgos de la cirugía</t>
  </si>
  <si>
    <t>7/31/18 19:17:39</t>
  </si>
  <si>
    <t>7/31/18 19:20:48</t>
  </si>
  <si>
    <t xml:space="preserve">Información completa el dia antes de la cirgua, pero hubiera sido mejor saber del procedimiento antes internamiento. Al momento de llegar al hospital no tenía claro a que venia mi papa. </t>
  </si>
  <si>
    <t>7/31/18 19:20:57</t>
  </si>
  <si>
    <t>7/31/18 19:27:20</t>
  </si>
  <si>
    <t>7/31/18 19:27:25</t>
  </si>
  <si>
    <t>7/31/18 19:28:49</t>
  </si>
  <si>
    <t>La cirugía cambio por que era una emergencia</t>
  </si>
  <si>
    <t>7/31/18 19:28:59</t>
  </si>
  <si>
    <t>7/31/18 19:29:21</t>
  </si>
  <si>
    <t>7/31/18 19:29:27</t>
  </si>
  <si>
    <t>7/31/18 19:29:45</t>
  </si>
  <si>
    <t>7/31/18 19:29:54</t>
  </si>
  <si>
    <t>7/31/18 19:30:15</t>
  </si>
  <si>
    <t>7/31/18 19:30:21</t>
  </si>
  <si>
    <t>7/31/18 19:30:47</t>
  </si>
  <si>
    <t>7/31/18 19:30:52</t>
  </si>
  <si>
    <t>7/31/18 19:31:08</t>
  </si>
  <si>
    <t>7/31/18 19:31:15</t>
  </si>
  <si>
    <t>7/31/18 19:31:33</t>
  </si>
  <si>
    <t>7/31/18 19:31:38</t>
  </si>
  <si>
    <t>7/31/18 19:31:57</t>
  </si>
  <si>
    <t>7/31/18 19:32:01</t>
  </si>
  <si>
    <t>7/31/18 19:32:21</t>
  </si>
  <si>
    <t>7/31/18 19:32:24</t>
  </si>
  <si>
    <t>7/31/18 19:32:47</t>
  </si>
  <si>
    <t>7/31/18 19:32:51</t>
  </si>
  <si>
    <t>7/31/18 19:33:18</t>
  </si>
  <si>
    <t>Refiere excelente trato.</t>
  </si>
  <si>
    <t>Refiere excelente atención.</t>
  </si>
  <si>
    <t xml:space="preserve">No le pidieron que firmara nada </t>
  </si>
  <si>
    <t>Madre de recien nacido prematuro.</t>
  </si>
  <si>
    <t>Madre de prematuro</t>
  </si>
  <si>
    <t xml:space="preserve">Refiere que a pesar de habérsele dado información del todo no comprendió algunas cosas. </t>
  </si>
  <si>
    <t>Es doctor excelente</t>
  </si>
  <si>
    <t>NINGUNA</t>
  </si>
  <si>
    <t>NO</t>
  </si>
  <si>
    <t>FUERON MUY ESPECIALES, LOS FELICITO</t>
  </si>
  <si>
    <t>8/13/18 9:48:15</t>
  </si>
  <si>
    <t>8/13/18 9:54:47</t>
  </si>
  <si>
    <t>8/13/18 9:56:27</t>
  </si>
  <si>
    <t>8/13/18 9:57:51</t>
  </si>
  <si>
    <t>8/13/18 9:58:08</t>
  </si>
  <si>
    <t>8/13/18 9:59:22</t>
  </si>
  <si>
    <t>8/13/18 9:59:30</t>
  </si>
  <si>
    <t>8/13/18 10:01:16</t>
  </si>
  <si>
    <t>8/13/18 10:01:22</t>
  </si>
  <si>
    <t>8/13/18 10:02:01</t>
  </si>
  <si>
    <t>8/13/18 10:02:11</t>
  </si>
  <si>
    <t>8/13/18 10:03:09</t>
  </si>
  <si>
    <t>8/13/18 10:03:17</t>
  </si>
  <si>
    <t>8/13/18 10:04:07</t>
  </si>
  <si>
    <t>8/13/18 10:04:11</t>
  </si>
  <si>
    <t>8/13/18 10:05:04</t>
  </si>
  <si>
    <t>8/13/18 10:05:13</t>
  </si>
  <si>
    <t>8/13/18 10:06:01</t>
  </si>
  <si>
    <t>8/13/18 10:06:07</t>
  </si>
  <si>
    <t>8/13/18 10:06:58</t>
  </si>
  <si>
    <t>8/13/18 11:13:30</t>
  </si>
  <si>
    <t>8/13/18 11:15:49</t>
  </si>
  <si>
    <t>8/13/18 11:16:28</t>
  </si>
  <si>
    <t>8/13/18 11:17:24</t>
  </si>
  <si>
    <t>fue para colocación de implante para planificar</t>
  </si>
  <si>
    <t>8/13/18 11:17:39</t>
  </si>
  <si>
    <t>8/13/18 11:19:36</t>
  </si>
  <si>
    <t xml:space="preserve">se autorizó con sello y firma en la boleta de laboratorio aparte de mi autorización verbal </t>
  </si>
  <si>
    <t>8/13/18 12:06:23</t>
  </si>
  <si>
    <t>8/13/18 12:08:06</t>
  </si>
  <si>
    <t xml:space="preserve">en realidad el procedimiento fue una teleconsulta no una cirugía pero no viene la opción en el cuestionario. </t>
  </si>
  <si>
    <t>8/14/18 14:10:26</t>
  </si>
  <si>
    <t>8/14/18 14:11:34</t>
  </si>
  <si>
    <t>8/14/18 14:12:06</t>
  </si>
  <si>
    <t>8/14/18 14:14:22</t>
  </si>
  <si>
    <t>8/14/18 14:16:38</t>
  </si>
  <si>
    <t>8/14/18 14:17:41</t>
  </si>
  <si>
    <t>8/14/18 14:18:31</t>
  </si>
  <si>
    <t>8/14/18 14:20:29</t>
  </si>
  <si>
    <t>8/14/18 14:28:19</t>
  </si>
  <si>
    <t>8/14/18 14:32:02</t>
  </si>
  <si>
    <t>Se encuentra que las personas usuarias tienen información adecuada sobre el consentimiento informado.</t>
  </si>
  <si>
    <t>8/14/18 14:32:19</t>
  </si>
  <si>
    <t>8/14/18 14:35:54</t>
  </si>
  <si>
    <t>se encuentra persona que desconoce del consentimiento informado y no recibe información por parte del profesional</t>
  </si>
  <si>
    <t>8/14/18 14:36:06</t>
  </si>
  <si>
    <t>8/14/18 14:37:24</t>
  </si>
  <si>
    <t>8/14/18 14:37:29</t>
  </si>
  <si>
    <t>8/14/18 14:39:24</t>
  </si>
  <si>
    <t>Se encuentra que el personal no aclara dudas al usuario.</t>
  </si>
  <si>
    <t>8/14/18 14:39:29</t>
  </si>
  <si>
    <t>8/14/18 14:40:14</t>
  </si>
  <si>
    <t>8/14/18 14:40:21</t>
  </si>
  <si>
    <t>8/14/18 14:41:00</t>
  </si>
  <si>
    <t>8/14/18 14:41:04</t>
  </si>
  <si>
    <t>8/14/18 14:41:44</t>
  </si>
  <si>
    <t>8/14/18 14:41:49</t>
  </si>
  <si>
    <t>8/14/18 14:42:19</t>
  </si>
  <si>
    <t>8/14/18 14:42:23</t>
  </si>
  <si>
    <t>8/14/18 14:42:52</t>
  </si>
  <si>
    <t>8/16/18 10:34:52</t>
  </si>
  <si>
    <t>8/16/18 10:35:29</t>
  </si>
  <si>
    <t>8/16/18 13:56:11</t>
  </si>
  <si>
    <t>8/16/18 14:04:58</t>
  </si>
  <si>
    <t>El paciente hace la observacion de que por tratarse de un procedimiento pequeño y sin riesgo la doctora no le explico mucho y el tampoco le pregunto nada al respecto, sino que confiadamente hizo lo que la doctora le indicó</t>
  </si>
  <si>
    <t>8/16/18 14:05:55</t>
  </si>
  <si>
    <t>8/16/18 14:07:43</t>
  </si>
  <si>
    <t>8/16/18 14:07:58</t>
  </si>
  <si>
    <t>8/16/18 14:09:27</t>
  </si>
  <si>
    <t>8/16/18 14:09:39</t>
  </si>
  <si>
    <t>8/16/18 14:11:30</t>
  </si>
  <si>
    <t>8/16/18 14:12:00</t>
  </si>
  <si>
    <t>8/16/18 14:13:04</t>
  </si>
  <si>
    <t>8/17/18 9:47:39</t>
  </si>
  <si>
    <t>8/17/18 9:55:58</t>
  </si>
  <si>
    <t>8/17/18 10:26:43</t>
  </si>
  <si>
    <t>8/17/18 10:27:58</t>
  </si>
  <si>
    <t>8/17/18 10:29:04</t>
  </si>
  <si>
    <t>8/17/18 10:33:52</t>
  </si>
  <si>
    <t>8/17/18 10:34:00</t>
  </si>
  <si>
    <t>8/17/18 10:35:49</t>
  </si>
  <si>
    <t>8/17/18 10:35:55</t>
  </si>
  <si>
    <t>8/17/18 10:42:13</t>
  </si>
  <si>
    <t>8/17/18 10:42:42</t>
  </si>
  <si>
    <t>8/17/18 10:48:31</t>
  </si>
  <si>
    <t>8/17/18 10:48:38</t>
  </si>
  <si>
    <t>8/17/18 10:49:02</t>
  </si>
  <si>
    <t>8/17/18 10:49:09</t>
  </si>
  <si>
    <t>8/17/18 10:49:51</t>
  </si>
  <si>
    <t>8/17/18 10:49:57</t>
  </si>
  <si>
    <t>8/17/18 10:50:27</t>
  </si>
  <si>
    <t>8/17/18 10:50:31</t>
  </si>
  <si>
    <t>8/17/18 10:50:53</t>
  </si>
  <si>
    <t>8/17/18 10:50:58</t>
  </si>
  <si>
    <t>8/17/18 10:51:26</t>
  </si>
  <si>
    <t>8/17/18 10:50:38</t>
  </si>
  <si>
    <t>8/17/18 10:53:00</t>
  </si>
  <si>
    <t>Buena atención</t>
  </si>
  <si>
    <t>8/17/18 13:54:21</t>
  </si>
  <si>
    <t>8/17/18 13:54:53</t>
  </si>
  <si>
    <t>8/17/18 14:34:44</t>
  </si>
  <si>
    <t>8/17/18 14:37:14</t>
  </si>
  <si>
    <t>8/17/18 14:37:36</t>
  </si>
  <si>
    <t>8/17/18 14:38:12</t>
  </si>
  <si>
    <t>8/17/18 14:38:22</t>
  </si>
  <si>
    <t>8/17/18 14:38:54</t>
  </si>
  <si>
    <t>8/17/18 14:39:00</t>
  </si>
  <si>
    <t>8/17/18 14:39:32</t>
  </si>
  <si>
    <t>8/17/18 14:39:40</t>
  </si>
  <si>
    <t>8/17/18 14:40:06</t>
  </si>
  <si>
    <t>8/17/18 14:40:16</t>
  </si>
  <si>
    <t>8/17/18 14:40:47</t>
  </si>
  <si>
    <t>8/17/18 14:40:52</t>
  </si>
  <si>
    <t>8/17/18 14:41:20</t>
  </si>
  <si>
    <t>8/17/18 14:41:25</t>
  </si>
  <si>
    <t>8/17/18 14:41:53</t>
  </si>
  <si>
    <t>8/17/18 14:42:01</t>
  </si>
  <si>
    <t>8/17/18 14:42:35</t>
  </si>
  <si>
    <t>8/17/18 14:42:43</t>
  </si>
  <si>
    <t>8/17/18 14:43:53</t>
  </si>
  <si>
    <t>8/17/18 14:44:04</t>
  </si>
  <si>
    <t>8/17/18 14:44:34</t>
  </si>
  <si>
    <t>8/17/18 14:44:41</t>
  </si>
  <si>
    <t>8/17/18 14:45:22</t>
  </si>
  <si>
    <t>8/17/18 14:45:32</t>
  </si>
  <si>
    <t>8/17/18 14:46:07</t>
  </si>
  <si>
    <t>8/21/18 7:41:57</t>
  </si>
  <si>
    <t>8/21/18 7:44:55</t>
  </si>
  <si>
    <t>8/21/18 7:45:16</t>
  </si>
  <si>
    <t>8/21/18 7:46:23</t>
  </si>
  <si>
    <t>8/21/18 7:46:51</t>
  </si>
  <si>
    <t>8/21/18 7:47:46</t>
  </si>
  <si>
    <t>8/21/18 7:48:02</t>
  </si>
  <si>
    <t>8/21/18 7:49:18</t>
  </si>
  <si>
    <t>8/21/18 7:49:33</t>
  </si>
  <si>
    <t>8/21/18 7:50:30</t>
  </si>
  <si>
    <t>8/21/18 11:51:11</t>
  </si>
  <si>
    <t>8/21/18 11:52:14</t>
  </si>
  <si>
    <t>8/21/18 11:52:28</t>
  </si>
  <si>
    <t>8/21/18 11:53:40</t>
  </si>
  <si>
    <t>8/21/18 11:54:09</t>
  </si>
  <si>
    <t>8/21/18 11:54:50</t>
  </si>
  <si>
    <t>8/21/18 11:55:05</t>
  </si>
  <si>
    <t>8/21/18 11:55:46</t>
  </si>
  <si>
    <t>8/21/18 11:55:59</t>
  </si>
  <si>
    <t>8/21/18 11:56:40</t>
  </si>
  <si>
    <t>8/21/18 11:56:50</t>
  </si>
  <si>
    <t>8/21/18 11:57:46</t>
  </si>
  <si>
    <t>8/21/18 11:57:53</t>
  </si>
  <si>
    <t>8/21/18 11:58:38</t>
  </si>
  <si>
    <t>8/21/18 11:58:44</t>
  </si>
  <si>
    <t>8/21/18 11:59:58</t>
  </si>
  <si>
    <t>8/21/18 12:00:11</t>
  </si>
  <si>
    <t>8/21/18 12:00:54</t>
  </si>
  <si>
    <t>8/21/18 12:01:05</t>
  </si>
  <si>
    <t>8/21/18 12:01:47</t>
  </si>
  <si>
    <t>8/22/18 8:22:40</t>
  </si>
  <si>
    <t>8/22/18 8:23:39</t>
  </si>
  <si>
    <t>8/22/18 8:27:28</t>
  </si>
  <si>
    <t>8/22/18 8:29:00</t>
  </si>
  <si>
    <t>Expresó buen servicio,</t>
  </si>
  <si>
    <t>8/22/18 9:23:14</t>
  </si>
  <si>
    <t>8/22/18 9:26:26</t>
  </si>
  <si>
    <t>8/22/18 9:26:41</t>
  </si>
  <si>
    <t>8/22/18 9:29:30</t>
  </si>
  <si>
    <t>8/22/18 9:29:35</t>
  </si>
  <si>
    <t>8/22/18 9:30:10</t>
  </si>
  <si>
    <t>8/22/18 9:30:13</t>
  </si>
  <si>
    <t>8/22/18 9:30:39</t>
  </si>
  <si>
    <t>8/22/18 9:30:43</t>
  </si>
  <si>
    <t>8/22/18 9:31:17</t>
  </si>
  <si>
    <t>8/22/18 9:31:21</t>
  </si>
  <si>
    <t>8/22/18 9:31:45</t>
  </si>
  <si>
    <t>8/22/18 9:31:50</t>
  </si>
  <si>
    <t>8/22/18 9:32:45</t>
  </si>
  <si>
    <t>8/22/18 9:32:53</t>
  </si>
  <si>
    <t>8/22/18 9:33:35</t>
  </si>
  <si>
    <t>8/22/18 9:33:42</t>
  </si>
  <si>
    <t>8/22/18 9:34:33</t>
  </si>
  <si>
    <t>8/22/18 9:34:39</t>
  </si>
  <si>
    <t>8/22/18 9:35:04</t>
  </si>
  <si>
    <t>8/22/18 9:35:13</t>
  </si>
  <si>
    <t>8/22/18 9:37:34</t>
  </si>
  <si>
    <t>8/22/18 9:37:41</t>
  </si>
  <si>
    <t>8/22/18 9:39:17</t>
  </si>
  <si>
    <t>8/22/18 9:39:21</t>
  </si>
  <si>
    <t>8/22/18 9:39:58</t>
  </si>
  <si>
    <t>8/22/18 9:40:03</t>
  </si>
  <si>
    <t>8/22/18 9:40:49</t>
  </si>
  <si>
    <t>8/22/18 9:40:53</t>
  </si>
  <si>
    <t>8/22/18 9:41:24</t>
  </si>
  <si>
    <t>8/22/18 9:41:28</t>
  </si>
  <si>
    <t>8/22/18 9:42:00</t>
  </si>
  <si>
    <t>8/22/18 9:42:10</t>
  </si>
  <si>
    <t>8/22/18 9:42:56</t>
  </si>
  <si>
    <t>8/22/18 9:43:01</t>
  </si>
  <si>
    <t>8/22/18 9:43:34</t>
  </si>
  <si>
    <t>8/22/18 9:43:41</t>
  </si>
  <si>
    <t>8/22/18 9:44:09</t>
  </si>
  <si>
    <t>8/22/18 9:44:16</t>
  </si>
  <si>
    <t>8/22/18 9:45:05</t>
  </si>
  <si>
    <t>8/23/18 13:06:33</t>
  </si>
  <si>
    <t>8/23/18 13:09:16</t>
  </si>
  <si>
    <t>8/23/18 13:09:48</t>
  </si>
  <si>
    <t>8/23/18 13:10:24</t>
  </si>
  <si>
    <t>8/23/18 13:10:31</t>
  </si>
  <si>
    <t>8/23/18 13:11:01</t>
  </si>
  <si>
    <t>8/23/18 13:11:08</t>
  </si>
  <si>
    <t>8/23/18 13:11:35</t>
  </si>
  <si>
    <t>8/23/18 13:11:41</t>
  </si>
  <si>
    <t>8/23/18 13:11:59</t>
  </si>
  <si>
    <t>8/23/18 13:12:04</t>
  </si>
  <si>
    <t>8/23/18 13:12:29</t>
  </si>
  <si>
    <t>8/23/18 13:12:35</t>
  </si>
  <si>
    <t>8/23/18 13:12:55</t>
  </si>
  <si>
    <t>8/23/18 13:13:01</t>
  </si>
  <si>
    <t>8/23/18 13:13:24</t>
  </si>
  <si>
    <t>8/23/18 13:13:28</t>
  </si>
  <si>
    <t>8/23/18 13:13:50</t>
  </si>
  <si>
    <t>8/23/18 13:13:56</t>
  </si>
  <si>
    <t>8/23/18 13:14:17</t>
  </si>
  <si>
    <t>8/23/18 13:14:21</t>
  </si>
  <si>
    <t>8/23/18 13:14:42</t>
  </si>
  <si>
    <t>8/23/18 13:08:52</t>
  </si>
  <si>
    <t>8/23/18 13:15:51</t>
  </si>
  <si>
    <t>8/23/18 13:17:27</t>
  </si>
  <si>
    <t>8/23/18 13:18:00</t>
  </si>
  <si>
    <t>8/23/18 13:18:16</t>
  </si>
  <si>
    <t>8/23/18 13:18:51</t>
  </si>
  <si>
    <t>8/23/18 13:19:06</t>
  </si>
  <si>
    <t>8/23/18 13:19:38</t>
  </si>
  <si>
    <t>8/23/18 13:19:45</t>
  </si>
  <si>
    <t>8/23/18 13:20:19</t>
  </si>
  <si>
    <t>8/23/18 13:20:26</t>
  </si>
  <si>
    <t>8/23/18 13:21:06</t>
  </si>
  <si>
    <t>8/23/18 13:21:10</t>
  </si>
  <si>
    <t>8/23/18 13:22:01</t>
  </si>
  <si>
    <t>8/23/18 13:22:06</t>
  </si>
  <si>
    <t>8/23/18 13:22:36</t>
  </si>
  <si>
    <t>8/23/18 13:24:59</t>
  </si>
  <si>
    <t>8/23/18 13:25:23</t>
  </si>
  <si>
    <t>8/23/18 13:25:32</t>
  </si>
  <si>
    <t>8/23/18 13:26:04</t>
  </si>
  <si>
    <t>8/23/18 13:26:13</t>
  </si>
  <si>
    <t>8/23/18 13:26:50</t>
  </si>
  <si>
    <t>8/23/18 13:27:16</t>
  </si>
  <si>
    <t>8/23/18 13:27:47</t>
  </si>
  <si>
    <t>8/23/18 13:27:54</t>
  </si>
  <si>
    <t>8/23/18 13:28:24</t>
  </si>
  <si>
    <t>8/23/18 13:28:42</t>
  </si>
  <si>
    <t>8/23/18 13:29:12</t>
  </si>
  <si>
    <t>8/23/18 13:29:20</t>
  </si>
  <si>
    <t>8/23/18 13:30:21</t>
  </si>
  <si>
    <t>8/23/18 13:30:32</t>
  </si>
  <si>
    <t>8/23/18 13:31:03</t>
  </si>
  <si>
    <t>8/23/18 13:31:12</t>
  </si>
  <si>
    <t>8/23/18 13:32:36</t>
  </si>
  <si>
    <t>8/23/18 13:32:43</t>
  </si>
  <si>
    <t>8/23/18 13:33:17</t>
  </si>
  <si>
    <t>8/23/18 13:33:32</t>
  </si>
  <si>
    <t>8/23/18 13:34:23</t>
  </si>
  <si>
    <t>8/23/18 13:34:43</t>
  </si>
  <si>
    <t>8/23/18 13:35:20</t>
  </si>
  <si>
    <t>8/24/18 11:39:06</t>
  </si>
  <si>
    <t>8/24/18 11:43:42</t>
  </si>
  <si>
    <t>8/24/18 11:44:09</t>
  </si>
  <si>
    <t>8/24/18 11:45:15</t>
  </si>
  <si>
    <t>8/24/18 11:28:19</t>
  </si>
  <si>
    <t>8/24/18 12:01:49</t>
  </si>
  <si>
    <t>8/24/18 11:45:53</t>
  </si>
  <si>
    <t>8/24/18 12:20:52</t>
  </si>
  <si>
    <t>8/24/18 12:21:02</t>
  </si>
  <si>
    <t>8/24/18 12:21:55</t>
  </si>
  <si>
    <t>8/24/18 12:22:05</t>
  </si>
  <si>
    <t>8/24/18 12:22:55</t>
  </si>
  <si>
    <t>8/24/18 12:23:15</t>
  </si>
  <si>
    <t>8/24/18 12:24:01</t>
  </si>
  <si>
    <t>8/24/18 12:24:14</t>
  </si>
  <si>
    <t>8/24/18 12:24:57</t>
  </si>
  <si>
    <t>8/24/18 12:25:08</t>
  </si>
  <si>
    <t>8/24/18 12:25:54</t>
  </si>
  <si>
    <t>8/24/18 12:26:03</t>
  </si>
  <si>
    <t>8/24/18 12:27:00</t>
  </si>
  <si>
    <t>8/24/18 12:27:08</t>
  </si>
  <si>
    <t>8/24/18 12:28:02</t>
  </si>
  <si>
    <t>8/24/18 13:53:06</t>
  </si>
  <si>
    <t>8/24/18 13:54:15</t>
  </si>
  <si>
    <t>8/24/18 13:54:23</t>
  </si>
  <si>
    <t>8/24/18 13:55:03</t>
  </si>
  <si>
    <t>8/24/18 13:55:24</t>
  </si>
  <si>
    <t>8/24/18 13:55:59</t>
  </si>
  <si>
    <t>8/24/18 13:56:06</t>
  </si>
  <si>
    <t>8/24/18 13:56:41</t>
  </si>
  <si>
    <t>8/24/18 13:56:49</t>
  </si>
  <si>
    <t>8/24/18 13:57:32</t>
  </si>
  <si>
    <t>8/24/18 13:57:39</t>
  </si>
  <si>
    <t>8/24/18 13:58:10</t>
  </si>
  <si>
    <t>8/24/18 13:58:20</t>
  </si>
  <si>
    <t>8/24/18 13:59:11</t>
  </si>
  <si>
    <t>8/24/18 13:59:18</t>
  </si>
  <si>
    <t>8/24/18 13:59:48</t>
  </si>
  <si>
    <t>8/24/18 14:00:00</t>
  </si>
  <si>
    <t>8/24/18 14:00:36</t>
  </si>
  <si>
    <t>8/27/18 7:17:54</t>
  </si>
  <si>
    <t>8/27/18 7:18:49</t>
  </si>
  <si>
    <t>8/27/18 7:18:58</t>
  </si>
  <si>
    <t>8/27/18 7:19:56</t>
  </si>
  <si>
    <t>8/27/18 7:20:07</t>
  </si>
  <si>
    <t>8/27/18 7:23:49</t>
  </si>
  <si>
    <t>8/27/18 7:23:59</t>
  </si>
  <si>
    <t>8/27/18 7:24:28</t>
  </si>
  <si>
    <t>8/27/18 7:24:36</t>
  </si>
  <si>
    <t>8/27/18 7:25:04</t>
  </si>
  <si>
    <t>8/27/18 7:25:09</t>
  </si>
  <si>
    <t>8/27/18 7:25:40</t>
  </si>
  <si>
    <t>8/27/18 7:25:49</t>
  </si>
  <si>
    <t>8/27/18 7:26:19</t>
  </si>
  <si>
    <t>8/27/18 7:26:35</t>
  </si>
  <si>
    <t>8/27/18 7:27:18</t>
  </si>
  <si>
    <t>8/27/18 7:27:27</t>
  </si>
  <si>
    <t>8/27/18 7:29:38</t>
  </si>
  <si>
    <t>8/27/18 7:29:50</t>
  </si>
  <si>
    <t>8/27/18 7:30:16</t>
  </si>
  <si>
    <t>8/27/18 7:30:23</t>
  </si>
  <si>
    <t>8/27/18 7:30:52</t>
  </si>
  <si>
    <t>8/27/18 7:30:57</t>
  </si>
  <si>
    <t>8/27/18 7:32:05</t>
  </si>
  <si>
    <t>8/27/18 13:08:40</t>
  </si>
  <si>
    <t>8/27/18 13:15:55</t>
  </si>
  <si>
    <t>Se le realizo un lavado de oídos</t>
  </si>
  <si>
    <t>8/27/18 13:16:17</t>
  </si>
  <si>
    <t>8/27/18 13:21:41</t>
  </si>
  <si>
    <t>Cirugía menor</t>
  </si>
  <si>
    <t>8/27/18 13:04:13</t>
  </si>
  <si>
    <t>8/27/18 13:30:05</t>
  </si>
  <si>
    <t>no hay</t>
  </si>
  <si>
    <t>8/27/18 13:32:03</t>
  </si>
  <si>
    <t>8/27/18 13:35:10</t>
  </si>
  <si>
    <t>8/27/18 13:21:57</t>
  </si>
  <si>
    <t>8/27/18 13:35:22</t>
  </si>
  <si>
    <t>Se le realizó una cirugía menor</t>
  </si>
  <si>
    <t>8/27/18 13:35:53</t>
  </si>
  <si>
    <t>8/27/18 13:38:02</t>
  </si>
  <si>
    <t>que la charla de preoperatorio fue demasiado rápida y no tuvo tiempo adecuado para prepararse le causo angustia</t>
  </si>
  <si>
    <t>8/27/18 13:35:30</t>
  </si>
  <si>
    <t>8/27/18 13:38:17</t>
  </si>
  <si>
    <t>8/27/18 13:38:24</t>
  </si>
  <si>
    <t>8/27/18 13:39:18</t>
  </si>
  <si>
    <t>8/27/18 13:39:35</t>
  </si>
  <si>
    <t>8/27/18 13:40:30</t>
  </si>
  <si>
    <t>8/27/18 13:40:47</t>
  </si>
  <si>
    <t>8/27/18 13:43:01</t>
  </si>
  <si>
    <t>al final se pudo realizar la intervención sin necesidad de ir a Sala de operaciones</t>
  </si>
  <si>
    <t>8/27/18 13:43:23</t>
  </si>
  <si>
    <t>8/27/18 13:44:09</t>
  </si>
  <si>
    <t>8/27/18 13:44:33</t>
  </si>
  <si>
    <t>8/27/18 13:45:22</t>
  </si>
  <si>
    <t>8/27/18 13:46:24</t>
  </si>
  <si>
    <t>8/27/18 13:47:17</t>
  </si>
  <si>
    <t>Paciente esta fallecido</t>
  </si>
  <si>
    <t>8/27/18 13:47:42</t>
  </si>
  <si>
    <t>8/27/18 13:48:30</t>
  </si>
  <si>
    <t>8/27/18 13:39:06</t>
  </si>
  <si>
    <t>8/27/18 13:49:01</t>
  </si>
  <si>
    <t>Lavado de oídos</t>
  </si>
  <si>
    <t>8/27/18 13:48:45</t>
  </si>
  <si>
    <t>8/27/18 13:49:45</t>
  </si>
  <si>
    <t>8/27/18 13:50:08</t>
  </si>
  <si>
    <t>8/27/18 13:51:01</t>
  </si>
  <si>
    <t>8/27/18 13:51:22</t>
  </si>
  <si>
    <t>8/27/18 13:52:04</t>
  </si>
  <si>
    <t>8/27/18 13:52:18</t>
  </si>
  <si>
    <t>8/27/18 13:53:00</t>
  </si>
  <si>
    <t>8/27/18 13:53:17</t>
  </si>
  <si>
    <t>8/27/18 13:53:56</t>
  </si>
  <si>
    <t>8/27/18 13:54:13</t>
  </si>
  <si>
    <t>8/27/18 13:55:03</t>
  </si>
  <si>
    <t>8/27/18 13:55:21</t>
  </si>
  <si>
    <t>8/27/18 13:55:57</t>
  </si>
  <si>
    <t>8/27/18 13:56:15</t>
  </si>
  <si>
    <t>8/27/18 13:56:53</t>
  </si>
  <si>
    <t>8/27/18 13:57:11</t>
  </si>
  <si>
    <t>8/27/18 13:57:48</t>
  </si>
  <si>
    <t>8/27/18 13:57:15</t>
  </si>
  <si>
    <t>8/27/18 13:58:27</t>
  </si>
  <si>
    <t>8/27/18 13:58:05</t>
  </si>
  <si>
    <t>8/27/18 13:58:40</t>
  </si>
  <si>
    <t>8/27/18 14:11:33</t>
  </si>
  <si>
    <t>8/27/18 14:48:16</t>
  </si>
  <si>
    <t>8/27/18 14:50:14</t>
  </si>
  <si>
    <t>8/27/18 14:55:16</t>
  </si>
  <si>
    <t>8/27/18 15:00:42</t>
  </si>
  <si>
    <t>8/27/18 15:08:07</t>
  </si>
  <si>
    <t>8/27/18 15:08:16</t>
  </si>
  <si>
    <t>8/27/18 15:10:37</t>
  </si>
  <si>
    <t>8/27/18 15:38:30</t>
  </si>
  <si>
    <t>8/27/18 15:52:24</t>
  </si>
  <si>
    <t>8/27/18 15:53:59</t>
  </si>
  <si>
    <t>8/27/18 15:57:44</t>
  </si>
  <si>
    <t>8/27/18 15:59:06</t>
  </si>
  <si>
    <t>8/27/18 16:00:46</t>
  </si>
  <si>
    <t>8/28/18 9:12:28</t>
  </si>
  <si>
    <t>8/28/18 9:49:45</t>
  </si>
  <si>
    <t>8/28/18 9:57:15</t>
  </si>
  <si>
    <t>8/28/18 9:58:50</t>
  </si>
  <si>
    <t>8/28/18 10:04:14</t>
  </si>
  <si>
    <t>8/28/18 10:09:35</t>
  </si>
  <si>
    <t>8/28/18 10:09:46</t>
  </si>
  <si>
    <t>8/28/18 10:36:53</t>
  </si>
  <si>
    <t>8/28/18 10:37:01</t>
  </si>
  <si>
    <t>8/28/18 10:42:13</t>
  </si>
  <si>
    <t>8/28/18 10:43:45</t>
  </si>
  <si>
    <t>8/28/18 10:45:42</t>
  </si>
  <si>
    <t>8/28/18 10:48:11</t>
  </si>
  <si>
    <t>8/28/18 10:48:53</t>
  </si>
  <si>
    <t>8/28/18 10:52:00</t>
  </si>
  <si>
    <t>8/28/18 10:52:29</t>
  </si>
  <si>
    <t>8/28/18 10:52:36</t>
  </si>
  <si>
    <t>8/28/18 10:53:31</t>
  </si>
  <si>
    <t>8/28/18 10:53:49</t>
  </si>
  <si>
    <t>8/28/18 10:56:34</t>
  </si>
  <si>
    <t>8/28/18 10:57:15</t>
  </si>
  <si>
    <t>8/28/18 10:57:39</t>
  </si>
  <si>
    <t>8/28/18 10:57:49</t>
  </si>
  <si>
    <t>8/28/18 10:59:17</t>
  </si>
  <si>
    <t>8/28/18 10:59:30</t>
  </si>
  <si>
    <t>8/28/18 11:00:06</t>
  </si>
  <si>
    <t>8/28/18 11:00:16</t>
  </si>
  <si>
    <t>8/28/18 11:00:47</t>
  </si>
  <si>
    <t>8/28/18 11:00:55</t>
  </si>
  <si>
    <t>8/28/18 11:01:25</t>
  </si>
  <si>
    <t>8/28/18 11:01:48</t>
  </si>
  <si>
    <t>8/28/18 11:04:05</t>
  </si>
  <si>
    <t>8/28/18 11:04:13</t>
  </si>
  <si>
    <t>8/28/18 11:04:45</t>
  </si>
  <si>
    <t>8/28/18 11:04:55</t>
  </si>
  <si>
    <t>8/28/18 11:05:23</t>
  </si>
  <si>
    <t>8/28/18 11:05:34</t>
  </si>
  <si>
    <t>8/28/18 11:09:36</t>
  </si>
  <si>
    <t>8/28/18 11:09:41</t>
  </si>
  <si>
    <t>8/28/18 11:11:25</t>
  </si>
  <si>
    <t>Si le explico el procedimiento pero no le explico riesgos o beneficios</t>
  </si>
  <si>
    <t>8/28/18 11:11:29</t>
  </si>
  <si>
    <t>8/28/18 11:12:11</t>
  </si>
  <si>
    <t>8/28/18 11:12:19</t>
  </si>
  <si>
    <t>8/28/18 11:12:45</t>
  </si>
  <si>
    <t>8/28/18 11:12:53</t>
  </si>
  <si>
    <t>8/28/18 11:13:46</t>
  </si>
  <si>
    <t>8/28/18 11:13:55</t>
  </si>
  <si>
    <t>8/28/18 11:14:21</t>
  </si>
  <si>
    <t>8/28/18 11:14:34</t>
  </si>
  <si>
    <t>8/28/18 11:15:10</t>
  </si>
  <si>
    <t>8/28/18 12:14:19</t>
  </si>
  <si>
    <t>8/28/18 12:19:14</t>
  </si>
  <si>
    <t>8/28/18 12:20:00</t>
  </si>
  <si>
    <t>8/28/18 12:21:44</t>
  </si>
  <si>
    <t>8/28/18 13:04:03</t>
  </si>
  <si>
    <t>8/28/18 13:10:29</t>
  </si>
  <si>
    <t>8/28/18 13:10:41</t>
  </si>
  <si>
    <t>8/28/18 13:12:19</t>
  </si>
  <si>
    <t>8/28/18 13:12:27</t>
  </si>
  <si>
    <t>8/28/18 13:13:23</t>
  </si>
  <si>
    <t>8/28/18 12:56:08</t>
  </si>
  <si>
    <t>8/28/18 13:13:25</t>
  </si>
  <si>
    <t>8/28/18 13:13:38</t>
  </si>
  <si>
    <t>8/28/18 13:14:31</t>
  </si>
  <si>
    <t>8/28/18 13:14:40</t>
  </si>
  <si>
    <t>8/28/18 13:15:55</t>
  </si>
  <si>
    <t>8/28/18 13:13:47</t>
  </si>
  <si>
    <t>8/28/18 13:17:24</t>
  </si>
  <si>
    <t xml:space="preserve">Me dijo que si le iban quitaban el seno para quitarle la pelotita que tenía pero al final le quitaron el tumor pero el seno le quedó intacto y está muy contenta. </t>
  </si>
  <si>
    <t>8/28/18 13:16:07</t>
  </si>
  <si>
    <t>8/28/18 13:17:26</t>
  </si>
  <si>
    <t>8/28/18 13:17:46</t>
  </si>
  <si>
    <t>8/28/18 13:19:08</t>
  </si>
  <si>
    <t>8/28/18 13:19:39</t>
  </si>
  <si>
    <t>8/28/18 13:21:57</t>
  </si>
  <si>
    <t>8/28/18 13:22:15</t>
  </si>
  <si>
    <t>8/28/18 13:23:33</t>
  </si>
  <si>
    <t>8/28/18 13:23:46</t>
  </si>
  <si>
    <t>8/28/18 13:24:48</t>
  </si>
  <si>
    <t>8/28/18 13:17:47</t>
  </si>
  <si>
    <t>8/28/18 13:25:55</t>
  </si>
  <si>
    <t>8/28/18 14:17:23</t>
  </si>
  <si>
    <t>8/28/18 14:21:00</t>
  </si>
  <si>
    <t xml:space="preserve">Todo excelente, se sintió como en el CIMA. </t>
  </si>
  <si>
    <t>8/29/18 6:38:21</t>
  </si>
  <si>
    <t>8/29/18 6:40:44</t>
  </si>
  <si>
    <t>8/29/18 6:41:10</t>
  </si>
  <si>
    <t>8/29/18 6:42:47</t>
  </si>
  <si>
    <t xml:space="preserve">Ninguna </t>
  </si>
  <si>
    <t>8/29/18 6:43:07</t>
  </si>
  <si>
    <t>8/29/18 6:44:09</t>
  </si>
  <si>
    <t>8/29/18 6:44:24</t>
  </si>
  <si>
    <t>8/29/18 6:45:55</t>
  </si>
  <si>
    <t>8/29/18 6:46:18</t>
  </si>
  <si>
    <t>8/29/18 6:47:23</t>
  </si>
  <si>
    <t>8/29/18 6:47:41</t>
  </si>
  <si>
    <t>8/29/18 6:48:40</t>
  </si>
  <si>
    <t>8/29/18 6:49:04</t>
  </si>
  <si>
    <t>8/29/18 6:49:51</t>
  </si>
  <si>
    <t>8/29/18 6:50:07</t>
  </si>
  <si>
    <t>8/29/18 6:51:00</t>
  </si>
  <si>
    <t>8/29/18 6:51:17</t>
  </si>
  <si>
    <t>8/29/18 6:52:06</t>
  </si>
  <si>
    <t>8/29/18 6:52:23</t>
  </si>
  <si>
    <t>8/29/18 6:53:03</t>
  </si>
  <si>
    <t>8/29/18 9:09:43</t>
  </si>
  <si>
    <t>8/29/18 9:11:35</t>
  </si>
  <si>
    <t>8/29/18 9:22:43</t>
  </si>
  <si>
    <t>8/29/18 9:23:45</t>
  </si>
  <si>
    <t>8/29/18 9:24:22</t>
  </si>
  <si>
    <t>8/29/18 9:25:02</t>
  </si>
  <si>
    <t>8/29/18 9:25:46</t>
  </si>
  <si>
    <t>8/29/18 9:26:22</t>
  </si>
  <si>
    <t>8/29/18 9:26:50</t>
  </si>
  <si>
    <t>8/29/18 9:27:38</t>
  </si>
  <si>
    <t>8/29/18 9:32:41</t>
  </si>
  <si>
    <t>8/29/18 9:33:24</t>
  </si>
  <si>
    <t>8/29/18 9:33:44</t>
  </si>
  <si>
    <t>8/29/18 9:34:53</t>
  </si>
  <si>
    <t>8/29/18 9:35:23</t>
  </si>
  <si>
    <t>8/29/18 9:36:05</t>
  </si>
  <si>
    <t>8/29/18 9:36:37</t>
  </si>
  <si>
    <t>8/29/18 9:38:01</t>
  </si>
  <si>
    <t>8/29/18 9:38:56</t>
  </si>
  <si>
    <t>8/29/18 9:39:35</t>
  </si>
  <si>
    <t>8/29/18 10:30:33</t>
  </si>
  <si>
    <t>8/29/18 10:31:54</t>
  </si>
  <si>
    <t>8/29/18 10:28:22</t>
  </si>
  <si>
    <t>8/29/18 10:32:55</t>
  </si>
  <si>
    <t>8/29/18 10:33:30</t>
  </si>
  <si>
    <t>8/29/18 10:34:35</t>
  </si>
  <si>
    <t>8/29/18 10:34:48</t>
  </si>
  <si>
    <t>8/29/18 10:36:00</t>
  </si>
  <si>
    <t>8/29/18 10:36:53</t>
  </si>
  <si>
    <t>8/29/18 10:37:22</t>
  </si>
  <si>
    <t>8/29/18 10:36:06</t>
  </si>
  <si>
    <t>8/29/18 10:37:46</t>
  </si>
  <si>
    <t>8/29/18 10:37:55</t>
  </si>
  <si>
    <t>8/29/18 10:38:46</t>
  </si>
  <si>
    <t>8/29/18 10:38:50</t>
  </si>
  <si>
    <t>8/29/18 10:40:31</t>
  </si>
  <si>
    <t>8/29/18 10:40:37</t>
  </si>
  <si>
    <t>8/29/18 10:41:28</t>
  </si>
  <si>
    <t>8/29/18 10:41:33</t>
  </si>
  <si>
    <t>8/29/18 10:42:49</t>
  </si>
  <si>
    <t>8/29/18 10:42:56</t>
  </si>
  <si>
    <t>8/29/18 10:43:29</t>
  </si>
  <si>
    <t>8/29/18 10:43:33</t>
  </si>
  <si>
    <t>8/29/18 10:44:07</t>
  </si>
  <si>
    <t>8/29/18 10:44:11</t>
  </si>
  <si>
    <t>8/29/18 10:44:41</t>
  </si>
  <si>
    <t>8/29/18 10:44:45</t>
  </si>
  <si>
    <t>8/29/18 10:45:15</t>
  </si>
  <si>
    <t>8/29/18 10:45:20</t>
  </si>
  <si>
    <t>8/29/18 10:45:53</t>
  </si>
  <si>
    <t>8/29/18 10:46:01</t>
  </si>
  <si>
    <t>8/29/18 10:46:29</t>
  </si>
  <si>
    <t>8/29/18 10:46:34</t>
  </si>
  <si>
    <t>8/29/18 10:47:26</t>
  </si>
  <si>
    <t>8/29/18 10:48:11</t>
  </si>
  <si>
    <t>8/29/18 10:53:36</t>
  </si>
  <si>
    <t>8/29/18 10:53:44</t>
  </si>
  <si>
    <t>8/29/18 10:54:17</t>
  </si>
  <si>
    <t>8/29/18 10:54:21</t>
  </si>
  <si>
    <t>8/29/18 10:54:42</t>
  </si>
  <si>
    <t>8/29/18 10:54:48</t>
  </si>
  <si>
    <t>8/29/18 10:55:18</t>
  </si>
  <si>
    <t>8/29/18 10:55:22</t>
  </si>
  <si>
    <t>8/29/18 10:55:43</t>
  </si>
  <si>
    <t>8/29/18 11:02:03</t>
  </si>
  <si>
    <t>8/29/18 11:02:41</t>
  </si>
  <si>
    <t>8/29/18 11:08:36</t>
  </si>
  <si>
    <t>8/29/18 11:10:36</t>
  </si>
  <si>
    <t>8/29/18 11:42:21</t>
  </si>
  <si>
    <t>8/29/18 12:27:04</t>
  </si>
  <si>
    <t>8/29/18 12:27:47</t>
  </si>
  <si>
    <t>8/29/18 12:28:28</t>
  </si>
  <si>
    <t>8/29/18 12:28:38</t>
  </si>
  <si>
    <t>8/29/18 12:30:18</t>
  </si>
  <si>
    <t>8/29/18 12:30:31</t>
  </si>
  <si>
    <t>8/29/18 12:31:08</t>
  </si>
  <si>
    <t>8/29/18 12:31:14</t>
  </si>
  <si>
    <t>8/29/18 12:32:00</t>
  </si>
  <si>
    <t>8/29/18 12:32:06</t>
  </si>
  <si>
    <t>8/29/18 12:33:16</t>
  </si>
  <si>
    <t>8/29/18 12:33:23</t>
  </si>
  <si>
    <t>8/29/18 12:34:10</t>
  </si>
  <si>
    <t>8/29/18 12:34:14</t>
  </si>
  <si>
    <t>8/29/18 12:34:35</t>
  </si>
  <si>
    <t>8/29/18 12:34:48</t>
  </si>
  <si>
    <t>8/29/18 12:35:09</t>
  </si>
  <si>
    <t>8/29/18 12:35:20</t>
  </si>
  <si>
    <t>8/29/18 12:35:38</t>
  </si>
  <si>
    <t>8/29/18 12:34:58</t>
  </si>
  <si>
    <t>8/29/18 12:35:50</t>
  </si>
  <si>
    <t>8/29/18 12:37:44</t>
  </si>
  <si>
    <t>8/29/18 12:40:25</t>
  </si>
  <si>
    <t>8/29/18 12:43:05</t>
  </si>
  <si>
    <t>8/29/18 12:44:34</t>
  </si>
  <si>
    <t>Creo que si se realizó lo que se me dijo en un principio</t>
  </si>
  <si>
    <t>8/29/18 12:40:51</t>
  </si>
  <si>
    <t>8/29/18 12:44:58</t>
  </si>
  <si>
    <t>8/29/18 12:46:55</t>
  </si>
  <si>
    <t>8/29/18 12:48:02</t>
  </si>
  <si>
    <t>No entendí muy bien lo que me hablaban era de términos que no sabia y me dio pena preguntar porque el doctor se veía apurado.</t>
  </si>
  <si>
    <t>8/29/18 12:45:59</t>
  </si>
  <si>
    <t>8/29/18 12:48:05</t>
  </si>
  <si>
    <t>8/29/18 12:48:11</t>
  </si>
  <si>
    <t>8/29/18 12:48:34</t>
  </si>
  <si>
    <t>8/29/18 12:48:28</t>
  </si>
  <si>
    <t>8/29/18 12:49:44</t>
  </si>
  <si>
    <t>8/29/18 12:48:54</t>
  </si>
  <si>
    <t>8/29/18 12:50:29</t>
  </si>
  <si>
    <t>8/29/18 12:49:54</t>
  </si>
  <si>
    <t>8/29/18 12:50:31</t>
  </si>
  <si>
    <t>8/29/18 12:50:39</t>
  </si>
  <si>
    <t>8/29/18 12:51:21</t>
  </si>
  <si>
    <t>8/29/18 12:50:50</t>
  </si>
  <si>
    <t>8/29/18 12:51:37</t>
  </si>
  <si>
    <t>8/29/18 12:51:28</t>
  </si>
  <si>
    <t>8/29/18 12:52:14</t>
  </si>
  <si>
    <t>No me dijo que había que firmar</t>
  </si>
  <si>
    <t>8/29/18 12:52:19</t>
  </si>
  <si>
    <t>8/29/18 12:53:07</t>
  </si>
  <si>
    <t>8/29/18 12:53:13</t>
  </si>
  <si>
    <t>8/29/18 12:53:51</t>
  </si>
  <si>
    <t>8/29/18 12:53:56</t>
  </si>
  <si>
    <t>8/29/18 12:54:45</t>
  </si>
  <si>
    <t>No conocía que era un derecho</t>
  </si>
  <si>
    <t>8/29/18 12:54:53</t>
  </si>
  <si>
    <t>8/29/18 12:55:25</t>
  </si>
  <si>
    <t>8/29/18 12:51:48</t>
  </si>
  <si>
    <t>8/29/18 12:55:40</t>
  </si>
  <si>
    <t>8/29/18 13:00:55</t>
  </si>
  <si>
    <t>8/29/18 13:05:39</t>
  </si>
  <si>
    <t>8/29/18 13:06:01</t>
  </si>
  <si>
    <t>8/29/18 13:10:06</t>
  </si>
  <si>
    <t>8/29/18 13:16:44</t>
  </si>
  <si>
    <t>8/29/18 13:18:07</t>
  </si>
  <si>
    <t>8/29/18 13:18:42</t>
  </si>
  <si>
    <t>8/29/18 13:21:02</t>
  </si>
  <si>
    <t>8/29/18 13:55:40</t>
  </si>
  <si>
    <t>8/29/18 13:56:08</t>
  </si>
  <si>
    <t>8/29/18 14:20:41</t>
  </si>
  <si>
    <t>8/29/18 14:22:37</t>
  </si>
  <si>
    <t>8/29/18 14:23:01</t>
  </si>
  <si>
    <t>8/29/18 14:25:10</t>
  </si>
  <si>
    <t>8/29/18 14:25:17</t>
  </si>
  <si>
    <t>8/29/18 14:25:57</t>
  </si>
  <si>
    <t>8/29/18 14:26:05</t>
  </si>
  <si>
    <t>8/29/18 14:27:15</t>
  </si>
  <si>
    <t>8/29/18 14:27:26</t>
  </si>
  <si>
    <t>8/29/18 14:28:19</t>
  </si>
  <si>
    <t>8/29/18 14:28:23</t>
  </si>
  <si>
    <t>8/29/18 14:28:52</t>
  </si>
  <si>
    <t>no</t>
  </si>
  <si>
    <t>8/29/18 14:28:55</t>
  </si>
  <si>
    <t>8/29/18 14:29:36</t>
  </si>
  <si>
    <t>8/29/18 14:29:46</t>
  </si>
  <si>
    <t>8/29/18 14:30:25</t>
  </si>
  <si>
    <t>8/29/18 14:30:31</t>
  </si>
  <si>
    <t>8/29/18 14:31:15</t>
  </si>
  <si>
    <t>8/29/18 14:31:20</t>
  </si>
  <si>
    <t>8/29/18 14:32:13</t>
  </si>
  <si>
    <t>8/29/18 14:51:48</t>
  </si>
  <si>
    <t>8/29/18 14:52:22</t>
  </si>
  <si>
    <t>8/29/18 14:52:34</t>
  </si>
  <si>
    <t>8/29/18 14:53:10</t>
  </si>
  <si>
    <t>8/29/18 14:55:00</t>
  </si>
  <si>
    <t>8/29/18 15:03:09</t>
  </si>
  <si>
    <t>8/29/18 15:01:07</t>
  </si>
  <si>
    <t>8/29/18 15:04:52</t>
  </si>
  <si>
    <t>8/29/18 15:05:10</t>
  </si>
  <si>
    <t>8/29/18 15:06:50</t>
  </si>
  <si>
    <t>8/29/18 15:07:12</t>
  </si>
  <si>
    <t>8/29/18 15:08:14</t>
  </si>
  <si>
    <t>8/29/18 15:08:44</t>
  </si>
  <si>
    <t>8/29/18 15:10:19</t>
  </si>
  <si>
    <t>8/29/18 15:03:55</t>
  </si>
  <si>
    <t>8/29/18 15:10:43</t>
  </si>
  <si>
    <t>8/29/18 15:10:35</t>
  </si>
  <si>
    <t>8/29/18 15:11:37</t>
  </si>
  <si>
    <t>8/29/18 15:11:49</t>
  </si>
  <si>
    <t>8/29/18 15:13:32</t>
  </si>
  <si>
    <t>se  le entrevista  a la   madre</t>
  </si>
  <si>
    <t>8/29/18 15:10:53</t>
  </si>
  <si>
    <t>8/29/18 15:14:09</t>
  </si>
  <si>
    <t>8/29/18 15:13:40</t>
  </si>
  <si>
    <t>8/29/18 15:14:51</t>
  </si>
  <si>
    <t>se entrevista a la madre</t>
  </si>
  <si>
    <t>8/29/18 15:15:02</t>
  </si>
  <si>
    <t>8/29/18 15:16:02</t>
  </si>
  <si>
    <t>se le entrevista a la madre</t>
  </si>
  <si>
    <t>8/29/18 15:16:17</t>
  </si>
  <si>
    <t>8/29/18 15:17:29</t>
  </si>
  <si>
    <t>8/29/18 15:17:39</t>
  </si>
  <si>
    <t>8/29/18 15:18:17</t>
  </si>
  <si>
    <t>8/29/18 15:14:23</t>
  </si>
  <si>
    <t>8/29/18 15:18:27</t>
  </si>
  <si>
    <t>8/29/18 15:18:34</t>
  </si>
  <si>
    <t>8/29/18 15:24:45</t>
  </si>
  <si>
    <t>8/29/18 15:24:54</t>
  </si>
  <si>
    <t>8/29/18 15:25:29</t>
  </si>
  <si>
    <t>8/29/18 15:25:39</t>
  </si>
  <si>
    <t>8/29/18 15:31:32</t>
  </si>
  <si>
    <t>8/29/18 15:31:40</t>
  </si>
  <si>
    <t>8/29/18 15:49:40</t>
  </si>
  <si>
    <t>8/29/18 15:49:47</t>
  </si>
  <si>
    <t>8/29/18 15:50:19</t>
  </si>
  <si>
    <t>8/29/18 15:50:29</t>
  </si>
  <si>
    <t>8/29/18 15:53:13</t>
  </si>
  <si>
    <t>8/29/18 15:53:20</t>
  </si>
  <si>
    <t>8/29/18 15:53:45</t>
  </si>
  <si>
    <t>8/30/18 8:29:34</t>
  </si>
  <si>
    <t>8/30/18 10:41:23</t>
  </si>
  <si>
    <t>Procedimiento odontológico   ;Cirugía Menor;</t>
  </si>
  <si>
    <t>8/30/18 10:40:25</t>
  </si>
  <si>
    <t>8/30/18 10:43:05</t>
  </si>
  <si>
    <t>8/30/18 10:41:47</t>
  </si>
  <si>
    <t>8/30/18 10:45:13</t>
  </si>
  <si>
    <t>8/30/18 10:43:58</t>
  </si>
  <si>
    <t>8/30/18 10:45:59</t>
  </si>
  <si>
    <t xml:space="preserve">ERA SOLO PARA UN EXAMEN DE SANGRE , </t>
  </si>
  <si>
    <t>8/30/18 10:45:21</t>
  </si>
  <si>
    <t>8/30/18 10:46:20</t>
  </si>
  <si>
    <t>muy bien</t>
  </si>
  <si>
    <t>8/30/18 10:46:36</t>
  </si>
  <si>
    <t>8/30/18 10:47:32</t>
  </si>
  <si>
    <t>me quedaron dudas</t>
  </si>
  <si>
    <t>8/30/18 10:47:50</t>
  </si>
  <si>
    <t>8/30/18 10:48:59</t>
  </si>
  <si>
    <t>8/30/18 10:49:30</t>
  </si>
  <si>
    <t>8/30/18 10:50:56</t>
  </si>
  <si>
    <t>8/30/18 10:50:17</t>
  </si>
  <si>
    <t>8/30/18 10:51:05</t>
  </si>
  <si>
    <t>8/30/18 10:51:39</t>
  </si>
  <si>
    <t>8/30/18 10:52:37</t>
  </si>
  <si>
    <t>8/30/18 10:54:25</t>
  </si>
  <si>
    <t>8/30/18 10:55:08</t>
  </si>
  <si>
    <t>SD DOWN</t>
  </si>
  <si>
    <t>8/30/18 10:51:25</t>
  </si>
  <si>
    <t>8/30/18 10:55:12</t>
  </si>
  <si>
    <t>8/30/18 10:55:39</t>
  </si>
  <si>
    <t>8/30/18 10:57:17</t>
  </si>
  <si>
    <t>8/30/18 10:57:51</t>
  </si>
  <si>
    <t>8/30/18 10:58:41</t>
  </si>
  <si>
    <t>8/30/18 11:01:20</t>
  </si>
  <si>
    <t>8/30/18 11:02:00</t>
  </si>
  <si>
    <t>Procedimiento odontológico   ;Cirugía Menor;Procedimientos invasivos;</t>
  </si>
  <si>
    <t>8/30/18 11:02:07</t>
  </si>
  <si>
    <t>8/30/18 11:02:47</t>
  </si>
  <si>
    <t>8/30/18 11:02:57</t>
  </si>
  <si>
    <t>8/30/18 11:03:45</t>
  </si>
  <si>
    <t>Procedimiento odontológico   ;Procedimientos invasivos;</t>
  </si>
  <si>
    <t>8/30/18 11:01:28</t>
  </si>
  <si>
    <t>8/30/18 11:04:15</t>
  </si>
  <si>
    <t>8/30/18 11:03:51</t>
  </si>
  <si>
    <t>8/30/18 11:04:16</t>
  </si>
  <si>
    <t>8/30/18 11:04:20</t>
  </si>
  <si>
    <t>8/30/18 11:05:06</t>
  </si>
  <si>
    <t>8/30/18 11:05:10</t>
  </si>
  <si>
    <t>8/30/18 11:05:34</t>
  </si>
  <si>
    <t>8/30/18 11:05:38</t>
  </si>
  <si>
    <t>8/30/18 11:05:59</t>
  </si>
  <si>
    <t>8/30/18 11:06:04</t>
  </si>
  <si>
    <t>8/30/18 11:06:26</t>
  </si>
  <si>
    <t>8/30/18 11:06:31</t>
  </si>
  <si>
    <t>8/30/18 11:06:53</t>
  </si>
  <si>
    <t>8/30/18 11:06:57</t>
  </si>
  <si>
    <t>8/30/18 11:07:20</t>
  </si>
  <si>
    <t>8/30/18 13:00:40</t>
  </si>
  <si>
    <t>8/30/18 13:01:18</t>
  </si>
  <si>
    <t>8/30/18 13:15:23</t>
  </si>
  <si>
    <t>8/30/18 13:15:59</t>
  </si>
  <si>
    <t>8/30/18 13:51:08</t>
  </si>
  <si>
    <t>8/30/18 13:54:20</t>
  </si>
  <si>
    <t>Si pero cuando a mi me operaron, no le explicaron como debía venir para la cirugía, ya que ella hace uñas y tuvo problemas para quitarse el esmalte permanente que llevaba.</t>
  </si>
  <si>
    <t>8/30/18 13:54:54</t>
  </si>
  <si>
    <t>8/30/18 14:01:00</t>
  </si>
  <si>
    <t>Todo fue muy bueno.</t>
  </si>
  <si>
    <t>8/30/18 14:04:23</t>
  </si>
  <si>
    <t>8/30/18 14:09:46</t>
  </si>
  <si>
    <t>En la primera intervención que fue una Cesárea no fue muy buena la información pero en esta segunda el Dr. Gutiérrez si me explicó todo y fue muy atento</t>
  </si>
  <si>
    <t>8/30/18 14:05:07</t>
  </si>
  <si>
    <t>8/30/18 14:10:42</t>
  </si>
  <si>
    <t>8/30/18 14:12:49</t>
  </si>
  <si>
    <t>8/30/18 14:23:00</t>
  </si>
  <si>
    <t>8/30/18 14:11:01</t>
  </si>
  <si>
    <t>8/30/18 14:24:25</t>
  </si>
  <si>
    <t xml:space="preserve">Es una señora adulta mayo y está con mucho estrés  y pánico, el Dr. Gutiérrez le explicó todo al hijo todo lo del procedimiento y luego el hijo le infomó; ella quisiera pedir la refirieran a psicología, porque la refirieron a psiquiatría pero ella no quiere tomar medicamentos y tiene un problema grabe de estrés en las cuerdas vocales. </t>
  </si>
  <si>
    <t>8/30/18 14:23:16</t>
  </si>
  <si>
    <t>8/30/18 14:30:48</t>
  </si>
  <si>
    <t>8/30/18 14:24:36</t>
  </si>
  <si>
    <t>8/30/18 14:33:15</t>
  </si>
  <si>
    <t>Fueron muy buenos. En realidad no recuerda si le pidieron que firmara, por lo que indica que no</t>
  </si>
  <si>
    <t>8/30/18 14:35:37</t>
  </si>
  <si>
    <t>8/30/18 14:37:23</t>
  </si>
  <si>
    <t>8/30/18 14:31:45</t>
  </si>
  <si>
    <t>8/30/18 14:41:20</t>
  </si>
  <si>
    <t>8/30/18 14:37:32</t>
  </si>
  <si>
    <t>8/30/18 14:47:30</t>
  </si>
  <si>
    <t>8/30/18 14:53:33</t>
  </si>
  <si>
    <t>8/30/18 14:54:49</t>
  </si>
  <si>
    <t>8/30/18 15:01:51</t>
  </si>
  <si>
    <t>8/30/18 15:04:06</t>
  </si>
  <si>
    <t>8/30/18 15:04:33</t>
  </si>
  <si>
    <t>8/30/18 15:05:46</t>
  </si>
  <si>
    <t>8/30/18 15:06:08</t>
  </si>
  <si>
    <t>8/30/18 15:07:00</t>
  </si>
  <si>
    <t>8/30/18 15:10:36</t>
  </si>
  <si>
    <t>8/30/18 15:10:43</t>
  </si>
  <si>
    <t>8/30/18 15:10:47</t>
  </si>
  <si>
    <t>8/30/18 15:11:38</t>
  </si>
  <si>
    <t>8/30/18 15:11:48</t>
  </si>
  <si>
    <t>8/30/18 15:12:37</t>
  </si>
  <si>
    <t>8/30/18 15:14:44</t>
  </si>
  <si>
    <t>8/30/18 15:14:48</t>
  </si>
  <si>
    <t>8/30/18 15:14:53</t>
  </si>
  <si>
    <t>8/30/18 15:16:03</t>
  </si>
  <si>
    <t>8/30/18 15:40:28</t>
  </si>
  <si>
    <t>8/30/18 15:50:22</t>
  </si>
  <si>
    <t>8/30/18 15:51:02</t>
  </si>
  <si>
    <t>8/30/18 15:55:51</t>
  </si>
  <si>
    <t>8/30/18 15:59:35</t>
  </si>
  <si>
    <t>8/30/18 16:00:31</t>
  </si>
  <si>
    <t>8/31/18 8:15:00</t>
  </si>
  <si>
    <t>8/31/18 8:15:46</t>
  </si>
  <si>
    <t>8/31/18 8:16:14</t>
  </si>
  <si>
    <t>8/31/18 8:20:11</t>
  </si>
  <si>
    <t>8/31/18 8:20:37</t>
  </si>
  <si>
    <t>8/31/18 8:21:17</t>
  </si>
  <si>
    <t>8/31/18 8:21:22</t>
  </si>
  <si>
    <t>8/31/18 8:22:04</t>
  </si>
  <si>
    <t>8/31/18 8:22:07</t>
  </si>
  <si>
    <t>8/31/18 8:22:58</t>
  </si>
  <si>
    <t>8/31/18 8:23:22</t>
  </si>
  <si>
    <t>8/31/18 8:24:02</t>
  </si>
  <si>
    <t>8/31/18 8:24:07</t>
  </si>
  <si>
    <t>8/31/18 8:24:43</t>
  </si>
  <si>
    <t>8/31/18 8:24:52</t>
  </si>
  <si>
    <t>8/31/18 8:26:25</t>
  </si>
  <si>
    <t>8/31/18 8:26:38</t>
  </si>
  <si>
    <t>8/31/18 8:27:30</t>
  </si>
  <si>
    <t>8/31/18 8:27:48</t>
  </si>
  <si>
    <t>8/31/18 8:28:33</t>
  </si>
  <si>
    <t>8/31/18 9:45:54</t>
  </si>
  <si>
    <t>8/31/18 9:53:53</t>
  </si>
  <si>
    <t>8/31/18 9:56:33</t>
  </si>
  <si>
    <t>8/31/18 9:58:07</t>
  </si>
  <si>
    <t>8/31/18 9:53:36</t>
  </si>
  <si>
    <t>8/31/18 9:59:15</t>
  </si>
  <si>
    <t>8/31/18 9:59:26</t>
  </si>
  <si>
    <t>8/31/18 10:00:13</t>
  </si>
  <si>
    <t>8/31/18 10:03:37</t>
  </si>
  <si>
    <t>8/31/18 10:04:16</t>
  </si>
  <si>
    <t>8/31/18 10:10:24</t>
  </si>
  <si>
    <t>8/31/18 10:14:06</t>
  </si>
  <si>
    <t xml:space="preserve">La última pregunta en parte si y en parte no en la hora de llegada solo le quitaron una pelotita de fibroadnoma y la otra no porque era de grasa, pero a mi me habían explicado que debían sacar las dos. </t>
  </si>
  <si>
    <t>8/31/18 12:15:56</t>
  </si>
  <si>
    <t>8/31/18 12:36:18</t>
  </si>
  <si>
    <t>8/31/18 12:36:49</t>
  </si>
  <si>
    <t>8/31/18 12:38:43</t>
  </si>
  <si>
    <t>8/31/18 12:37:06</t>
  </si>
  <si>
    <t>8/31/18 12:38:55</t>
  </si>
  <si>
    <t>8/31/18 12:40:44</t>
  </si>
  <si>
    <t>8/31/18 12:41:59</t>
  </si>
  <si>
    <t>8/31/18 12:42:18</t>
  </si>
  <si>
    <t>8/31/18 12:43:30</t>
  </si>
  <si>
    <t>8/31/18 12:43:45</t>
  </si>
  <si>
    <t>8/31/18 12:44:51</t>
  </si>
  <si>
    <t>8/31/18 12:45:32</t>
  </si>
  <si>
    <t>8/31/18 12:47:06</t>
  </si>
  <si>
    <t>8/31/18 12:47:17</t>
  </si>
  <si>
    <t>8/31/18 12:48:27</t>
  </si>
  <si>
    <t>8/31/18 12:40:58</t>
  </si>
  <si>
    <t>8/31/18 12:48:35</t>
  </si>
  <si>
    <t>8/31/18 12:48:41</t>
  </si>
  <si>
    <t>8/31/18 12:51:43</t>
  </si>
  <si>
    <t>8/31/18 12:51:55</t>
  </si>
  <si>
    <t>8/31/18 12:53:19</t>
  </si>
  <si>
    <t>8/31/18 12:53:31</t>
  </si>
  <si>
    <t>8/31/18 12:55:21</t>
  </si>
  <si>
    <t>8/31/18 12:55:27</t>
  </si>
  <si>
    <t>8/31/18 12:57:13</t>
  </si>
  <si>
    <t>8/31/18 12:53:32</t>
  </si>
  <si>
    <t>8/31/18 12:57:54</t>
  </si>
  <si>
    <t>8/31/18 12:59:24</t>
  </si>
  <si>
    <t>8/31/18 13:03:42</t>
  </si>
  <si>
    <t>8/31/18 13:12:41</t>
  </si>
  <si>
    <t>8/31/18 13:14:07</t>
  </si>
  <si>
    <t>8/31/18 13:23:30</t>
  </si>
  <si>
    <t>8/31/18 13:24:39</t>
  </si>
  <si>
    <t>8/31/18 13:24:47</t>
  </si>
  <si>
    <t>8/31/18 13:25:13</t>
  </si>
  <si>
    <t>8/31/18 13:25:22</t>
  </si>
  <si>
    <t>8/31/18 13:25:55</t>
  </si>
  <si>
    <t>8/31/18 13:26:01</t>
  </si>
  <si>
    <t>8/31/18 13:26:39</t>
  </si>
  <si>
    <t>8/31/18 13:26:48</t>
  </si>
  <si>
    <t>8/31/18 13:27:33</t>
  </si>
  <si>
    <t>8/31/18 13:23:18</t>
  </si>
  <si>
    <t>8/31/18 13:27:36</t>
  </si>
  <si>
    <t>8/31/18 13:15:13</t>
  </si>
  <si>
    <t>8/31/18 13:27:56</t>
  </si>
  <si>
    <t xml:space="preserve">Todos fueron muy amables, me atendieron dos doctores uno de Medicina Interna y el Dr. Gutiérrez y los dos me explicaron, </t>
  </si>
  <si>
    <t>8/31/18 13:27:38</t>
  </si>
  <si>
    <t>8/31/18 13:28:09</t>
  </si>
  <si>
    <t>8/31/18 13:27:48</t>
  </si>
  <si>
    <t>8/31/18 13:28:23</t>
  </si>
  <si>
    <t>8/31/18 13:28:22</t>
  </si>
  <si>
    <t>8/31/18 13:28:59</t>
  </si>
  <si>
    <t>8/31/18 13:28:33</t>
  </si>
  <si>
    <t>8/31/18 13:29:01</t>
  </si>
  <si>
    <t>8/31/18 13:26:41</t>
  </si>
  <si>
    <t>8/31/18 13:29:16</t>
  </si>
  <si>
    <t>8/31/18 13:29:05</t>
  </si>
  <si>
    <t>8/31/18 13:29:35</t>
  </si>
  <si>
    <t>8/31/18 13:29:08</t>
  </si>
  <si>
    <t>8/31/18 13:29:42</t>
  </si>
  <si>
    <t>8/31/18 13:30:21</t>
  </si>
  <si>
    <t>8/31/18 13:29:28</t>
  </si>
  <si>
    <t>8/31/18 13:32:33</t>
  </si>
  <si>
    <t>8/31/18 13:32:40</t>
  </si>
  <si>
    <t>8/31/18 13:33:10</t>
  </si>
  <si>
    <t>8/31/18 13:33:19</t>
  </si>
  <si>
    <t>8/31/18 13:33:58</t>
  </si>
  <si>
    <t>8/31/18 13:34:03</t>
  </si>
  <si>
    <t>8/31/18 13:34:56</t>
  </si>
  <si>
    <t>me explicó muy bien todo</t>
  </si>
  <si>
    <t>8/31/18 13:35:18</t>
  </si>
  <si>
    <t>8/31/18 13:37:34</t>
  </si>
  <si>
    <t>8/31/18 13:37:39</t>
  </si>
  <si>
    <t>8/31/18 13:38:14</t>
  </si>
  <si>
    <t>8/31/18 13:38:26</t>
  </si>
  <si>
    <t>8/31/18 13:39:11</t>
  </si>
  <si>
    <t>8/31/18 13:39:25</t>
  </si>
  <si>
    <t>8/31/18 13:39:54</t>
  </si>
  <si>
    <t>8/31/18 13:39:59</t>
  </si>
  <si>
    <t>8/31/18 13:40:23</t>
  </si>
  <si>
    <t>8/31/18 13:38:04</t>
  </si>
  <si>
    <t>8/31/18 13:40:41</t>
  </si>
  <si>
    <t xml:space="preserve">Es importante que le expliquen muchos peligros que a la hora de llegada no suceden, pero es importante darle confianza a la usuaria. </t>
  </si>
  <si>
    <t>8/31/18 13:40:33</t>
  </si>
  <si>
    <t>8/31/18 13:40:59</t>
  </si>
  <si>
    <t>8/31/18 13:41:05</t>
  </si>
  <si>
    <t>8/31/18 13:42:07</t>
  </si>
  <si>
    <t>8/31/18 13:43:16</t>
  </si>
  <si>
    <t>8/31/18 13:44:53</t>
  </si>
  <si>
    <t>8/31/18 13:52:45</t>
  </si>
  <si>
    <t>8/31/18 13:54:47</t>
  </si>
  <si>
    <t xml:space="preserve">Felicito al profesional y a los enfermeros y enfermeras, muy agradecida. </t>
  </si>
  <si>
    <t>8/31/18 13:54:58</t>
  </si>
  <si>
    <t>8/31/18 14:11:38</t>
  </si>
  <si>
    <t>En las comidas, el día antes de la operación le dieron una comida muy pesada y estaba preocupada porque no sabía si eso le perjudicaría.</t>
  </si>
  <si>
    <t>8/31/18 14:15:33</t>
  </si>
  <si>
    <t>8/31/18 14:17:33</t>
  </si>
  <si>
    <t>8/31/18 15:29:59</t>
  </si>
  <si>
    <t>8/31/18 15:32:58</t>
  </si>
  <si>
    <t>Paciente realiza observaciones de la cita asignada, pero no sobre el proceso de consentimiento informado, la encuesta se realiza telefónicamente.</t>
  </si>
  <si>
    <t xml:space="preserve">Encuesta realizada a la madre del paciente, ya que es menor de edad, vía telefónica </t>
  </si>
  <si>
    <t xml:space="preserve">encuesta realizada a madre de la paciente vía telefónica </t>
  </si>
  <si>
    <t xml:space="preserve">Paciente realiza observaciones sobre la cita de eliminar puntos, en la cual la enfermera no quería quitarlos, ya que no había indicación del médico, paciente se le aplicó la encuesta vía telefónica </t>
  </si>
  <si>
    <t xml:space="preserve">Paciente indica que al final no se le realizó el procedimiento, ya que la Dra. dijo que ya estaba bien, encuesta aplicada por vía telefónica </t>
  </si>
  <si>
    <t>Información brindada por el padre del asegurado, vía telefónica.</t>
  </si>
  <si>
    <t>SE LE REALIZÓ A PACIENTE SOMETIDO A PROCEDIMIENTO QUIRÚRGICO EN EL SERVICIO DE CIRUGÍA GENERAL</t>
  </si>
  <si>
    <t>PACIENTE SOMETIDO A PROCEDIMIENTO QUIRÚRGICO EN EL SERVICIO DE CIRUGÍA GENERAL, ACOMPAÑADO POR FAMILIAR POR SER DE LA TERCERA EDAD</t>
  </si>
  <si>
    <t>PACIENTE SOMETIDO A PROCEDIMIENTO QUIRÚRGICO EN EL SERVICIO DE CIRUGÍA GENERAL</t>
  </si>
  <si>
    <t>PACIENTE HOSPITALIZADO EN EL SERVICIO DE CIRUGÍA GENERAL PARA PROCEDIMIENTO DIAGNÓSTICO</t>
  </si>
  <si>
    <t>PACIENTE HOSPITALIZADO EN EL SERVICIO DE CIRUGÍA GENERAL PARA PROCEDIMIENTO QUIRÚRGICO</t>
  </si>
  <si>
    <t>PACIENTE HOSPITALIZADO EN EL SERVICIO DE MEDICINA INTERNA PARA PROCEDIMIENTO DIAGNÓSTICO, ACOMPAÑADO POR FAMILIAR</t>
  </si>
  <si>
    <t>PACIENTE HOSPITALIZADO EN EL SERVICIO DE MEDICINA INTERNA PARA PROCEDIMIENTO DIAGNÓSTICO TAC</t>
  </si>
  <si>
    <t>PACIENTE POST OPERADO EN EL SERVICIO DE MEDICINA INTERNA, ANEXO POR PROBLEMA PROSTÁTICO</t>
  </si>
  <si>
    <t>PACIENTE HOSPITALIZADO EN EL SERVICIO DE CIRUGÍA GENERAL, OPERADO POR APENDICITIS AGUDA</t>
  </si>
  <si>
    <t>REUSO REALIZAR PROCEDIMIENTO POR RIESGO. 11851391</t>
  </si>
  <si>
    <t>UP</t>
  </si>
  <si>
    <t>NOMBRE</t>
  </si>
  <si>
    <t>NIVEL</t>
  </si>
  <si>
    <t>RESPONSABLE</t>
  </si>
  <si>
    <t xml:space="preserve">EXPEDIENTES 2 </t>
  </si>
  <si>
    <t>PUBLICACION</t>
  </si>
  <si>
    <t xml:space="preserve">PUBLICACION 2 </t>
  </si>
  <si>
    <t xml:space="preserve">USUARIOS </t>
  </si>
  <si>
    <t>CANTIDAD</t>
  </si>
  <si>
    <t>Servicio en el que labora</t>
  </si>
  <si>
    <t>Points - Servicio en el que labora</t>
  </si>
  <si>
    <t>Feedback - Servicio en el que labora</t>
  </si>
  <si>
    <t>De las siguientes actividades que requieren registro del proceso de consentimiento informado por escrito, marque las que usted realiza:</t>
  </si>
  <si>
    <t>Points - De las siguientes actividades que requieren registro del proceso de consentimiento informado por escrito, marque las que usted realiza:</t>
  </si>
  <si>
    <t>Feedback - De las siguientes actividades que requieren registro del proceso de consentimiento informado por escrito, marque las que usted realiza:</t>
  </si>
  <si>
    <t>Según lo establecido en el Reglamento de Consentimiento Informado de la CCSS, la persona responsable de la aplicación del consentimiento informado es:</t>
  </si>
  <si>
    <t>Points - Según lo establecido en el Reglamento de Consentimiento Informado de la CCSS, la persona responsable de la aplicación del consentimiento informado es:</t>
  </si>
  <si>
    <t>Feedback - Según lo establecido en el Reglamento de Consentimiento Informado de la CCSS, la persona responsable de la aplicación del consentimiento informado es:</t>
  </si>
  <si>
    <t>Según lo establecido en el Reglamento de Consentimiento Informado de la CCSS, es correcto afirmar que, una vez que la persona usuaria otorga su consentimiento para realizale una intervención que i...</t>
  </si>
  <si>
    <t>Points - Según lo establecido en el Reglamento de Consentimiento Informado de la CCSS, es correcto afirmar que, una vez que la persona usuaria otorga su consentimiento para realizale una intervención que i...</t>
  </si>
  <si>
    <t>Feedback - Según lo establecido en el Reglamento de Consentimiento Informado de la CCSS, es correcto afirmar que, una vez que la persona usuaria otorga su consentimiento para realizale una intervención que i...</t>
  </si>
  <si>
    <t>Según lo establecido en el Reglamento de Consentimiento Informado de la CCSS, es correcto afirmar que, un paciente con una discapacidad cognitiva severa que requiere en ese momento de una cirugía ...</t>
  </si>
  <si>
    <t>Points - Según lo establecido en el Reglamento de Consentimiento Informado de la CCSS, es correcto afirmar que, un paciente con una discapacidad cognitiva severa que requiere en ese momento de una cirugía ...</t>
  </si>
  <si>
    <t>Feedback - Según lo establecido en el Reglamento de Consentimiento Informado de la CCSS, es correcto afirmar que, un paciente con una discapacidad cognitiva severa que requiere en ese momento de una cirugía ...</t>
  </si>
  <si>
    <t>Según lo establecido en el Reglamento de Consentimiento Informado de la CCSS, es correcto afirmar que, si se presenta al centro de salud un joven de 16 años con Síndrome de Down (que está en noven...</t>
  </si>
  <si>
    <t>Points - Según lo establecido en el Reglamento de Consentimiento Informado de la CCSS, es correcto afirmar que, si se presenta al centro de salud un joven de 16 años con Síndrome de Down (que está en noven...</t>
  </si>
  <si>
    <t>Feedback - Según lo establecido en el Reglamento de Consentimiento Informado de la CCSS, es correcto afirmar que, si se presenta al centro de salud un joven de 16 años con Síndrome de Down (que está en noven...</t>
  </si>
  <si>
    <t>Con respecto al proceso de Consentimiento Informado, es correcto afirmar:</t>
  </si>
  <si>
    <t>Points - Con respecto al proceso de Consentimiento Informado, es correcto afirmar:</t>
  </si>
  <si>
    <t>Feedback - Con respecto al proceso de Consentimiento Informado, es correcto afirmar:</t>
  </si>
  <si>
    <t>I semestre 2018</t>
  </si>
  <si>
    <t xml:space="preserve">Cirugia </t>
  </si>
  <si>
    <t>Docencia;Cirugía Menor;Cirugía Mayor;</t>
  </si>
  <si>
    <t>El profesional que realiza el procedimiento clínico recomendado al paciente con discapacidad.</t>
  </si>
  <si>
    <t>Revocar el consentimiento parcialmente y solicitar que no le realicen todas las intervenciones, lo que el profesional deberá respetar.</t>
  </si>
  <si>
    <t>Representante legal debidamente acreditado que no se encuentra presente durante la consulta.</t>
  </si>
  <si>
    <t xml:space="preserve">Solicitar el asentimiento informado por escrito al menor, según su capacidad cognitiva. De tener capacidad, él tomará la decisión orientado por su madre, quien le acompaña. </t>
  </si>
  <si>
    <t>Es un proceso de comunicación continua, predominantemente oral, entre los funcionarios de salud y la persona usuaria, que reconoce el derecho de ésta a participar activamente en la toma de decisiones, respecto a los procedimientos preventivos, diagnósticos o terapéuticos.</t>
  </si>
  <si>
    <t>Cirugia</t>
  </si>
  <si>
    <t>Familiar en primer grado de consanguinidad, de mayor edad de las dos personas que le acompañan en la consulta.</t>
  </si>
  <si>
    <t>Incontinencia Urinaria</t>
  </si>
  <si>
    <t>Odontologia</t>
  </si>
  <si>
    <t>Procedimientos Odontológicos ;</t>
  </si>
  <si>
    <t xml:space="preserve">Odontologia </t>
  </si>
  <si>
    <t xml:space="preserve">Cambiar de decisión y solicitar que no le realicen todas las intervenciones, el profesional no le realiza ninguna y le dará de alta. </t>
  </si>
  <si>
    <t>Es la firma del paciente en un formulario, en la que el usuario brinda su autorización para hacer un procedimiento.</t>
  </si>
  <si>
    <t>Solicitar el consentimiento informado por escrito a la madre y realizar el procedimiento, a pesar de la negativa del menor.</t>
  </si>
  <si>
    <t xml:space="preserve">Es un proceso de comunicación continua, predominantemente escrita, entre los funcionarios de salud y la persona usuaria, que exonera a la institución y a sus funcionarios ante cualquier complicación o actuación profesional, útil en intervenciones quirúrgicas únicamente. </t>
  </si>
  <si>
    <t>Odontodología</t>
  </si>
  <si>
    <t>Docencia;Cirugía Menor;Cirugía Mayor;Procedimientos invasivos; Solicitud de prueba de HIV;Procedimientos Odontológicos ;</t>
  </si>
  <si>
    <t>EBAIS Sepecue</t>
  </si>
  <si>
    <t>EBAIS Amubri</t>
  </si>
  <si>
    <t>EBAIS China Kicha</t>
  </si>
  <si>
    <t>EBAIS Daytonia</t>
  </si>
  <si>
    <t>Realizar el procedimiento y solicitar el consentimiento informado oral al menor.</t>
  </si>
  <si>
    <t>EBAIS Margarita</t>
  </si>
  <si>
    <t>Trabajo Social</t>
  </si>
  <si>
    <t xml:space="preserve"> Solicitud de prueba de HIV;</t>
  </si>
  <si>
    <t>Medico Atención Integral Trabajador</t>
  </si>
  <si>
    <t>Cirugía Menor;Procedimientos invasivos; Solicitud de prueba de HIV;</t>
  </si>
  <si>
    <t xml:space="preserve">Se debe divulgar en forma masiva los derechos de los usuarios de realizar el consentimiento informado después de que el profesional le explique ampliamente sobre el procedimiento a realizar </t>
  </si>
  <si>
    <t>Servicio Vigilancia Epidemiologica</t>
  </si>
  <si>
    <t>No hay</t>
  </si>
  <si>
    <t>Medico de EBAIS</t>
  </si>
  <si>
    <t>Médico de EBAIS</t>
  </si>
  <si>
    <t xml:space="preserve">Medico EBAIS Area de Salud Puerto Viejo de Sarapíqui </t>
  </si>
  <si>
    <t xml:space="preserve">Dr Andrés Vega Araya Medico código 13383 Sustituciones EBAIS Puerto Viejo 2 </t>
  </si>
  <si>
    <t xml:space="preserve">Médico de Consulta Externa </t>
  </si>
  <si>
    <t>Dra. Barrantes Ramirez Marianela Area de Salud Puerto Viejo de Sarapiqui</t>
  </si>
  <si>
    <t xml:space="preserve">Medico de Consulta Externa </t>
  </si>
  <si>
    <t>Dr Carlos Alvarez Sanchez ASPVS</t>
  </si>
  <si>
    <t>Sustituciones Area de Salud Puerto Viejo de Sarapiquí</t>
  </si>
  <si>
    <t>Cirugía Menor; Solicitud de prueba de HIV;</t>
  </si>
  <si>
    <t>Es una herramienta util para la concientizacion de los procederes y los riesgos a tomar</t>
  </si>
  <si>
    <t>Enfermera Vigilancia epidemiológica</t>
  </si>
  <si>
    <t xml:space="preserve">Consulta externa </t>
  </si>
  <si>
    <t xml:space="preserve">Enfermería </t>
  </si>
  <si>
    <t>El profesional de enfermería que realiza la pre-consulta de cirugía.</t>
  </si>
  <si>
    <t>Enfermería</t>
  </si>
  <si>
    <t>Docencia;Cirugía Menor; Solicitud de prueba de HIV;</t>
  </si>
  <si>
    <t xml:space="preserve">Médico Ebais La Virgen </t>
  </si>
  <si>
    <t xml:space="preserve">No </t>
  </si>
  <si>
    <t>Medicina General</t>
  </si>
  <si>
    <t>Clínica puerto viejo</t>
  </si>
  <si>
    <t xml:space="preserve">MÉDICO EBAIS LA GUARIA </t>
  </si>
  <si>
    <t>MEDICINA GENERAL</t>
  </si>
  <si>
    <t>Medico General Ebais</t>
  </si>
  <si>
    <t xml:space="preserve">Medicna General </t>
  </si>
  <si>
    <t xml:space="preserve">Cambiar de decisión y solicitar que no le realicen todas las intervenciones, sin embargo, el profesional debe realizar todas intervenciones inicialmente consentidas. </t>
  </si>
  <si>
    <t xml:space="preserve">Medicina General </t>
  </si>
  <si>
    <t>consulta externa</t>
  </si>
  <si>
    <t>Docencia;Cirugía Menor;Procedimientos invasivos; Solicitud de prueba de HIV;</t>
  </si>
  <si>
    <t xml:space="preserve">Medico </t>
  </si>
  <si>
    <t>Ebais Arbolitos</t>
  </si>
  <si>
    <t>Daniel Hernández Durán código 180379</t>
  </si>
  <si>
    <t>Consulta externa</t>
  </si>
  <si>
    <t>Odontología</t>
  </si>
  <si>
    <t>Cirugía Mayor;Procedimientos invasivos;Procedimientos Odontológicos ;</t>
  </si>
  <si>
    <t>odontologia</t>
  </si>
  <si>
    <t>Familiar en primer grado de consanguinidad, quien  no está  presente y tiene limitaciones importantes para su movilización.</t>
  </si>
  <si>
    <t>Cirugía Mayor;Procedimientos Odontológicos ;</t>
  </si>
  <si>
    <t>Intervencionismo paliativo</t>
  </si>
  <si>
    <t>Medicina paliativa de adultos</t>
  </si>
  <si>
    <t>Consideró que la pregunta n 8 requiere valorar redacción ,respecto a las opciones de  respuesta.</t>
  </si>
  <si>
    <t>Sala de Intervencionismo Técnicas Analgesia Regional/Consulta Externa</t>
  </si>
  <si>
    <t>Creo que deberían agilizar las estrategias para que, estimulen a la CCSS para que habiliten el documento oficial de consentimiento informado y quede documentado en el EDUS. Ya estamos trabajando con EDUS, y seguimos llenando formularios en papae y archivándolos en ampos. No es correcto. Dichos documentos se pueden extraviar.</t>
  </si>
  <si>
    <t>Terapia respiratoria</t>
  </si>
  <si>
    <t>Terapia fisica</t>
  </si>
  <si>
    <t xml:space="preserve">El profesional que refiere a un paciente con discapacidad para realizarle una intervención quirúrgica en el III nivel de atención. </t>
  </si>
  <si>
    <t>No, he tenido la experiencia en el uso de consentimiento informado escrito</t>
  </si>
  <si>
    <t>Terapia Fisica</t>
  </si>
  <si>
    <t>Docencia;Procedimientos invasivos;</t>
  </si>
  <si>
    <t>Medicina especializada</t>
  </si>
  <si>
    <t xml:space="preserve">Med general </t>
  </si>
  <si>
    <t>URGENCIAS</t>
  </si>
  <si>
    <t>Medicina</t>
  </si>
  <si>
    <t>gracias</t>
  </si>
  <si>
    <t xml:space="preserve">Medicina </t>
  </si>
  <si>
    <t xml:space="preserve">Respuestas están ambigüas </t>
  </si>
  <si>
    <t xml:space="preserve">Algunas respuestas se encuentran ambiguas </t>
  </si>
  <si>
    <t>Respuestas ambiguas</t>
  </si>
  <si>
    <t xml:space="preserve">En los últimos 2 enunciados las opciones de.respuesta están un.poco ambiguas </t>
  </si>
  <si>
    <t>medicina</t>
  </si>
  <si>
    <t>La pregunta 10 podría completarse con el tercer punto tb</t>
  </si>
  <si>
    <t>2595</t>
  </si>
  <si>
    <t>Las respuestas deben tener opciones más claras y objetivas. Algunas son ambíguas o incompletas</t>
  </si>
  <si>
    <t>Medicina del dolor y cuidado paliativo Consulta externa</t>
  </si>
  <si>
    <t>Medicina Paliativa</t>
  </si>
  <si>
    <t>Med general</t>
  </si>
  <si>
    <t>G</t>
  </si>
  <si>
    <t>Ebais Iroquois</t>
  </si>
  <si>
    <t xml:space="preserve">Angie Serrano </t>
  </si>
  <si>
    <t>Redes</t>
  </si>
  <si>
    <t>Medico</t>
  </si>
  <si>
    <t>Farmacia</t>
  </si>
  <si>
    <t>El puesto q realizó no realiza ninguna de la opción 5</t>
  </si>
  <si>
    <t>Consulta Externa</t>
  </si>
  <si>
    <t>No tiene ninguna observación.</t>
  </si>
  <si>
    <t xml:space="preserve">medicina general </t>
  </si>
  <si>
    <t xml:space="preserve">no hay observaciones </t>
  </si>
  <si>
    <t>Ortopedia</t>
  </si>
  <si>
    <t>Cirugía Menor;Cirugía Mayor;Procedimientos invasivos; Solicitud de prueba de HIV;Procedimientos Odontológicos ;</t>
  </si>
  <si>
    <t xml:space="preserve">EBAIS POCORA SUR </t>
  </si>
  <si>
    <t xml:space="preserve">GREIVIN MORA FALLAS </t>
  </si>
  <si>
    <t>Protección Radiologica</t>
  </si>
  <si>
    <t xml:space="preserve">Ginecología </t>
  </si>
  <si>
    <t>El consentimiento no exonera al personal de salud ante cualquier situacion</t>
  </si>
  <si>
    <t>Ginecología y Obstetricia</t>
  </si>
  <si>
    <t xml:space="preserve">Ginecología y Obstetricia </t>
  </si>
  <si>
    <t xml:space="preserve">A nivel legal hay muchas deficiencias, por ejemplo, el institucional, no especifica sobre las complicaciones, solamente sobre los procedimientos, se debería modificar para el beneficio de la usuarias y el personal de la institución. </t>
  </si>
  <si>
    <t xml:space="preserve">Ginecologia </t>
  </si>
  <si>
    <t>Docencia;Cirugía Menor;Cirugía Mayor;Procedimientos invasivos;</t>
  </si>
  <si>
    <t xml:space="preserve">Ginecologia y obstetricia </t>
  </si>
  <si>
    <t>Cirugía Menor;Cirugía Mayor;Procedimientos invasivos; Solicitud de prueba de HIV;</t>
  </si>
  <si>
    <t xml:space="preserve">Obstetricia </t>
  </si>
  <si>
    <t>Gineco obstetricia</t>
  </si>
  <si>
    <t>Docencia;Cirugía Menor;Cirugía Mayor;Procedimientos invasivos; Solicitud de prueba de HIV;</t>
  </si>
  <si>
    <t>GineObstetricia</t>
  </si>
  <si>
    <t>Cirugía Menor;Procedimientos invasivos;</t>
  </si>
  <si>
    <t>Ginecologia y Obstetricia</t>
  </si>
  <si>
    <t>Favor si es posible envíar a mi correo el reglamento sobre consentimiento informado: geovanniroar@ gmail.com</t>
  </si>
  <si>
    <t>EBAIS Drake</t>
  </si>
  <si>
    <t>Médico  General</t>
  </si>
  <si>
    <t xml:space="preserve">Ebais </t>
  </si>
  <si>
    <t>Ebais</t>
  </si>
  <si>
    <t>Cirugia General</t>
  </si>
  <si>
    <t>cirugia general</t>
  </si>
  <si>
    <t xml:space="preserve">Cirugia General </t>
  </si>
  <si>
    <t xml:space="preserve">Vascular Periferico </t>
  </si>
  <si>
    <t>Docencia; Solicitud de prueba de HIV;</t>
  </si>
  <si>
    <t>ORL</t>
  </si>
  <si>
    <t>Cirugía Menor;Cirugía Mayor; Solicitud de prueba de HIV;</t>
  </si>
  <si>
    <t>Emergencias y Hospitalizacion</t>
  </si>
  <si>
    <t>urgencias</t>
  </si>
  <si>
    <t>Hospitalizacion, Urgencias</t>
  </si>
  <si>
    <t xml:space="preserve"> Sede de Area -ASAO</t>
  </si>
  <si>
    <t>Excelente forma de efectuar las evaluaciones.</t>
  </si>
  <si>
    <t xml:space="preserve">MEDICINA </t>
  </si>
  <si>
    <t>MEDICINA</t>
  </si>
  <si>
    <t>Consulta Externa Medicina General</t>
  </si>
  <si>
    <t>EDUD</t>
  </si>
  <si>
    <t>Maternidad</t>
  </si>
  <si>
    <t>Pediatria</t>
  </si>
  <si>
    <t>Obtetricia</t>
  </si>
  <si>
    <t xml:space="preserve">Maternidad </t>
  </si>
  <si>
    <t>ebais area de salud Carmen 2</t>
  </si>
  <si>
    <t>es importante el consentimiento informado aplicado en el nivel correspondiente</t>
  </si>
  <si>
    <t xml:space="preserve">EBAIS SAN LUIS </t>
  </si>
  <si>
    <t xml:space="preserve">SANT ROSA </t>
  </si>
  <si>
    <t xml:space="preserve">VILLA FRANCA </t>
  </si>
  <si>
    <t xml:space="preserve">VILLA FRANCA VESPERTINO </t>
  </si>
  <si>
    <t xml:space="preserve">NO HAY OBSERVACIONES </t>
  </si>
  <si>
    <t xml:space="preserve">RIO JIMENEZ NORTE EBAIS </t>
  </si>
  <si>
    <t xml:space="preserve">EBAIS PARISMINA </t>
  </si>
  <si>
    <t xml:space="preserve">GUACIMO </t>
  </si>
  <si>
    <t xml:space="preserve">IROQUOIS /LAS MERCEDES /MILANO </t>
  </si>
  <si>
    <t>EBAIS</t>
  </si>
  <si>
    <t>ebais de manuel de jesus jimenez</t>
  </si>
  <si>
    <t>ebais de manuel de jesus numero 2</t>
  </si>
  <si>
    <t>enfermera graduada de ebais</t>
  </si>
  <si>
    <t>enfermeria ebais del area de salud de cartago</t>
  </si>
  <si>
    <t xml:space="preserve">medico </t>
  </si>
  <si>
    <t>medico</t>
  </si>
  <si>
    <t xml:space="preserve">Recuperacion </t>
  </si>
  <si>
    <t xml:space="preserve">Sala de operaciones </t>
  </si>
  <si>
    <t>Sala de operaciones</t>
  </si>
  <si>
    <t>Sala operaciones</t>
  </si>
  <si>
    <t xml:space="preserve">Anestesia </t>
  </si>
  <si>
    <t>medicina general</t>
  </si>
  <si>
    <t>se debe fortalcer cada vez mas la utilizacion del consentimiento informado</t>
  </si>
  <si>
    <t>los funcionarios de salud debemos capacitarnos mas para informar a los usuarios del consentimiento informado</t>
  </si>
  <si>
    <t>Enfermeria</t>
  </si>
  <si>
    <t xml:space="preserve">Me parece muy importante que se implemente el consentimiento.
</t>
  </si>
  <si>
    <t>enfermeria</t>
  </si>
  <si>
    <t>el consentimiento informado es de mucha utilidad ya que facilita que los pacientes comprendan mejor los procedimientos y posibles complicaciones, ademas de que es su derecho</t>
  </si>
  <si>
    <t>Jefatura de Sop</t>
  </si>
  <si>
    <t xml:space="preserve">Anestesia / Sala de Operaciones </t>
  </si>
  <si>
    <t>Docencia;Cirugía Menor;Cirugía Mayor;Procedimientos invasivos;Procedimientos Odontológicos ;</t>
  </si>
  <si>
    <t>Docencia;Cirugía Menor;Cirugía Mayor; Solicitud de prueba de HIV;</t>
  </si>
  <si>
    <t>Emergencias</t>
  </si>
  <si>
    <t xml:space="preserve">Emergencias </t>
  </si>
  <si>
    <t>Cirugía Mayor;Procedimientos invasivos; Solicitud de prueba de HIV;Procedimientos Odontológicos ;</t>
  </si>
  <si>
    <t>excelente que se incluya poblacion especial con discapacidad cognitiva</t>
  </si>
  <si>
    <t>CIRUGIA</t>
  </si>
  <si>
    <t>Profesional refiere que la pregunta 9 es ambigua.</t>
  </si>
  <si>
    <t>Cirujano</t>
  </si>
  <si>
    <t xml:space="preserve">Cirujano </t>
  </si>
  <si>
    <t>Anestesia</t>
  </si>
  <si>
    <t xml:space="preserve">Farmacia </t>
  </si>
  <si>
    <t xml:space="preserve">Profesional de Farmacia </t>
  </si>
  <si>
    <t>Algunas preguntas no son lo suficientemente claras, sería bueno clarificarlas un poco</t>
  </si>
  <si>
    <t>Cirugia Mayor Ambulatoria</t>
  </si>
  <si>
    <t>Necesitamos mayor capacitación para los funcionarios que trabajan bajo consentimiento informado, para saber como actuar ante situaciones especiales, y así cumplir de la mejor forma el reglamento.</t>
  </si>
  <si>
    <t>Medicos</t>
  </si>
  <si>
    <t xml:space="preserve">consulta externa </t>
  </si>
  <si>
    <t xml:space="preserve">Jefatura </t>
  </si>
  <si>
    <t>Area de salud Golfito MEDICINA GENERAL</t>
  </si>
  <si>
    <t>AREA DE SALUD GOLFITO MEDICINA GENERAL</t>
  </si>
  <si>
    <t>AREA DE SAUD GOLFITO MEDICINA</t>
  </si>
  <si>
    <t>AREA DE SALUD GOLFITO ODONTOLOGIA</t>
  </si>
  <si>
    <t>consulta externa ebais de llano bonito</t>
  </si>
  <si>
    <t>2772</t>
  </si>
  <si>
    <t>Medicina general</t>
  </si>
  <si>
    <t xml:space="preserve">medicina </t>
  </si>
  <si>
    <t>na</t>
  </si>
  <si>
    <t>TELEMEDICINA-EMERGENCIAS</t>
  </si>
  <si>
    <t>ODONTOLOGÍA</t>
  </si>
  <si>
    <t>EMERGENCIAS</t>
  </si>
  <si>
    <t>CIRUGÍA MENOR- CLÍNICA DE HERIDAS- EMERGENCIAS</t>
  </si>
  <si>
    <t xml:space="preserve">CIRUGÍA MENOR </t>
  </si>
  <si>
    <t>Clínica de Control del Dolor y Cuidados Paliativos</t>
  </si>
  <si>
    <t>Clinica de Control del Dolor y Cuidados Paliativos</t>
  </si>
  <si>
    <t>Medicina Area de Salud Golfito</t>
  </si>
  <si>
    <t>Medicina Area de Slaud Golfito</t>
  </si>
  <si>
    <t>CONSULTA EXTERNA</t>
  </si>
  <si>
    <t xml:space="preserve">Medicina General EBAIS de Escazú </t>
  </si>
  <si>
    <t>Consulta externa medicina general</t>
  </si>
  <si>
    <t>Consulta Externa Medicina general</t>
  </si>
  <si>
    <t>Consulta Externa medicina general</t>
  </si>
  <si>
    <t>Consulta externa  odontología</t>
  </si>
  <si>
    <t>consulta externa odntología</t>
  </si>
  <si>
    <t>ODONTOLOGIA</t>
  </si>
  <si>
    <t>ebais katira 1</t>
  </si>
  <si>
    <t>EBAIS Katira 2</t>
  </si>
  <si>
    <t>EBAIS BUENA Vista</t>
  </si>
  <si>
    <t xml:space="preserve">ebais palenque margarita </t>
  </si>
  <si>
    <t>Urgencias</t>
  </si>
  <si>
    <t xml:space="preserve">ODONTOLOGIA </t>
  </si>
  <si>
    <t xml:space="preserve">EBAIS CENTRAL </t>
  </si>
  <si>
    <t>Medicna general</t>
  </si>
  <si>
    <t>Docencia;Procedimientos invasivos;Procedimientos Odontológicos ;</t>
  </si>
  <si>
    <t>Procedimientos invasivos; Solicitud de prueba de HIV;Procedimientos Odontológicos ;</t>
  </si>
  <si>
    <t>QUIMIOTERAPIA</t>
  </si>
  <si>
    <t>MEDICINA PALIATIVA</t>
  </si>
  <si>
    <t>HOSPITAL DE DIA CUIDADOS PALIATIVOS</t>
  </si>
  <si>
    <t>RADIOTERAPIA</t>
  </si>
  <si>
    <t>TERAPIA INTENSIVA</t>
  </si>
  <si>
    <t>ONCOLOGIA</t>
  </si>
  <si>
    <t>TRABAJO SOCIAL/ONCOLOGIA</t>
  </si>
  <si>
    <t xml:space="preserve">CARDIOLOGIA </t>
  </si>
  <si>
    <t>PIENSO QUE LA MASIFICACION DE PROCEDIMIENTOS HA PRODUCIDO UN DETERIORO EN LA COMUINCIACION CON EL PACIENTE, MUCHAS VECES EL PACIENTE FIRMA POR CUMPLIR UN REQUISITO</t>
  </si>
  <si>
    <t>MEDICINAS UNIDAD CORONARIA</t>
  </si>
  <si>
    <t>CARDIOLOGIA</t>
  </si>
  <si>
    <t>ENFERMERIA DEBERIA DE ESTAR MEJOR PREPARADA Y EDUCADA EN ESTE TEMA, Y Y SABER LAS RESPONSABILIDADES EN EL PROCEDIMIENTO DEL TAC DE SIMULACION CON MEDIO DE CONTRASTE, YA QUE LOS ENFERMEROS PONEMOS AL PACIENTE A FIRMAR EL CONSENTIMIENTO PARA EL TAC Y NO SOMOS LOS QUE REALIZAMOS EL PROCEDIMIENTO</t>
  </si>
  <si>
    <t>Cirugía Menor;Procedimientos Odontológicos ;</t>
  </si>
  <si>
    <t>RDIOTERAPIA</t>
  </si>
  <si>
    <t xml:space="preserve">Medicina general </t>
  </si>
  <si>
    <t xml:space="preserve">Se impirimio el formulario y se llenó en físico por lo que la persona encargada lo trasladó a este formulario </t>
  </si>
  <si>
    <t xml:space="preserve">Auxiliar de enefemeria </t>
  </si>
  <si>
    <t xml:space="preserve">Auxiliar de enfermeria </t>
  </si>
  <si>
    <t>Auxiliar de enfermeria</t>
  </si>
  <si>
    <t>hospitalizacion</t>
  </si>
  <si>
    <t>Procedimientos invasivos; Solicitud de prueba de HIV;</t>
  </si>
  <si>
    <t>Procedimientos invasivos;Procedimientos Odontológicos ;</t>
  </si>
  <si>
    <t>Cirugía Menor; Solicitud de prueba de HIV;Procedimientos Odontológicos ;</t>
  </si>
  <si>
    <t xml:space="preserve">Médico </t>
  </si>
  <si>
    <t>Atencion Primaria, Medico General</t>
  </si>
  <si>
    <t xml:space="preserve">Médico general </t>
  </si>
  <si>
    <t>OBSTETRICIA</t>
  </si>
  <si>
    <t xml:space="preserve">Es de suma importancia realizar el consentimiento </t>
  </si>
  <si>
    <t>Cirugía General</t>
  </si>
  <si>
    <t>Ginecología</t>
  </si>
  <si>
    <t>Docencia;Procedimientos invasivos; Solicitud de prueba de HIV;</t>
  </si>
  <si>
    <t>Cirugía</t>
  </si>
  <si>
    <t>Cirugía Menor</t>
  </si>
  <si>
    <t>No entendí la redacción de la pregunta 8, opción 1 Quien es el que no está presente y en la opción 2 a quien se refiere con mayor de edad y en la opción 3 nuevamente quien no está presente</t>
  </si>
  <si>
    <t>Cirugía Menor;Cirugía Mayor; Solicitud de prueba de HIV;Procedimientos Odontológicos ;</t>
  </si>
  <si>
    <t>DIRECCIÓN MEDICA</t>
  </si>
  <si>
    <t>Docencia;Cirugía Menor; Solicitud de prueba de HIV;Procedimientos Odontológicos ;</t>
  </si>
  <si>
    <t>ES IMPORTANTE LA INCLUSION EN EL EXPEDIENTE ELECTRONICO</t>
  </si>
  <si>
    <t>Auxiliar de Enfermermeria</t>
  </si>
  <si>
    <t>emergencias</t>
  </si>
  <si>
    <t>Durante el ejercicio de la profesión se ha tratado de involucrar solamente los procesos relacionados con el médico no así los procedimientos que realiza enfermería.</t>
  </si>
  <si>
    <t>adontologia</t>
  </si>
  <si>
    <t>Cirugía Menor;Cirugía Mayor;Procedimientos Odontológicos ;</t>
  </si>
  <si>
    <t>medicina, consulta externa</t>
  </si>
  <si>
    <t>Me gustaría recibir educación sobre consentimiento informado</t>
  </si>
  <si>
    <t>Educación Contínua</t>
  </si>
  <si>
    <t>Médico EBAIS</t>
  </si>
  <si>
    <t>Obstetricia</t>
  </si>
  <si>
    <t>Cirugía Menor;Cirugía Mayor;Procedimientos invasivos;Procedimientos Odontológicos ;</t>
  </si>
  <si>
    <t>Medicinal especializada</t>
  </si>
  <si>
    <t>Medicinal paliativa</t>
  </si>
  <si>
    <t>Medicinal Paliativa</t>
  </si>
  <si>
    <t xml:space="preserve">Profesional labora en sede administrativa y en ocasiones sustituye al profesional en los EBAIS </t>
  </si>
  <si>
    <t>233905</t>
  </si>
  <si>
    <t xml:space="preserve">Profesional se dedica a trabajo escolar y en ocasiones en sustituciones en los EBAIS. </t>
  </si>
  <si>
    <t>Profesional es interino con nombramientos intermitentes . sustituye según necesidad del servicio</t>
  </si>
  <si>
    <t>URGENCIAS - HOSPITALIZADOS</t>
  </si>
  <si>
    <t>SERVICIO DE EMERGENCIAS</t>
  </si>
  <si>
    <t>SERVICIO DE EMERGENCIAS MEDICAS</t>
  </si>
  <si>
    <t>EMERGENCIAS - HOSPITALIZADOS- ASISTENTE DE DIRECCION</t>
  </si>
  <si>
    <t>Médico</t>
  </si>
  <si>
    <t>2102</t>
  </si>
  <si>
    <t>MEDICINA GENREAL EBAIS 2</t>
  </si>
  <si>
    <t xml:space="preserve">MEDICINA GENERAL EBAIS 1 </t>
  </si>
  <si>
    <t>MEDICINA GENERAL EBAIS 5</t>
  </si>
  <si>
    <t>MEDICINA GENERAL EBAIS 3</t>
  </si>
  <si>
    <t>Odontología general</t>
  </si>
  <si>
    <t>Cirugía Menor;Procedimientos invasivos;Procedimientos Odontológicos ;</t>
  </si>
  <si>
    <t>Mediciana General</t>
  </si>
  <si>
    <t>Medicina familiar</t>
  </si>
  <si>
    <t>255</t>
  </si>
  <si>
    <t>LABORATORIO CLINICO</t>
  </si>
  <si>
    <t xml:space="preserve">CIRUGIA, URGENCIAS </t>
  </si>
  <si>
    <t>Enfermería Dirección</t>
  </si>
  <si>
    <t>PSICOLOGIA</t>
  </si>
  <si>
    <t xml:space="preserve">SE MARCO DOCENCIA PERO EN PSICOLOGIA NO SE REALIZAN PROCEDIMEINTOS PERO NOS GUIA PARA DAR CHARLAS DE CIRUGIA Y HA SABER DERECHO DEL USUARIO POR ESO SE LE REALIZO EL CUESTIONARIO </t>
  </si>
  <si>
    <t>ENFERMERÍA</t>
  </si>
  <si>
    <t>MEDICINA CONSULTA EXTERNA</t>
  </si>
  <si>
    <t>farmacia</t>
  </si>
  <si>
    <t xml:space="preserve">Urgencias </t>
  </si>
  <si>
    <t xml:space="preserve">Consulta Externa </t>
  </si>
  <si>
    <t>cirugía</t>
  </si>
  <si>
    <t>aTENCIÓN INTEGRAL</t>
  </si>
  <si>
    <t>CONSIDERO QUE DEBERÍA DE SER REALIZADO O PALICADO POR CUALQUIERA DE LOS FUNCIONARIOS DE SALUD QUE FORMEN PARTE DE X PROCEDIMIENTO</t>
  </si>
  <si>
    <t>EN CONSULTA Y PROCEDIMIENTOS SE DISPONE DE MUY POCO TIEMPO PARA REALIZAR UN CONSENTIMIENTO Y SI SE QUIERE RESPETAR EL REGLAMENTO DE LA CCSS DE CONSENTIMIENTO INFORMADO NO CABE DECIR QUE ESTE SE DEBE DE HACER DENTRO DEL TIEMPO DE CONSULTA O DEL PROCEDIMIENTO. DEBE EXISTIR UN ESPACIO PARA BRINDAR EL CONSENTIMIENTO INFORMADO</t>
  </si>
  <si>
    <t>EMERGENCIAS / EBASIS</t>
  </si>
  <si>
    <t>EMERGENCIAS / ATENCIÓN INTEGRAL</t>
  </si>
  <si>
    <t>sop</t>
  </si>
  <si>
    <t>Docencia;Procedimientos Odontológicos ;</t>
  </si>
  <si>
    <t>MEDICINA INTERNA</t>
  </si>
  <si>
    <t>PROFESIONAL MEDICO GENERAL DEL SERVICIO DE URGENCIAS</t>
  </si>
  <si>
    <t>MEDICINA INTERNA, DERMATOLOGÍA</t>
  </si>
  <si>
    <t>Docencia;Cirugía Menor;Procedimientos invasivos;</t>
  </si>
  <si>
    <t>MEDICO ESPECIALISTA QUE LABORA EN EL SERVICIO DE CIRUGÍA GENERAL</t>
  </si>
  <si>
    <t>MATERNIDAD</t>
  </si>
  <si>
    <t>ESPECIALISTA QUE LABORA EN EL SERVICIO DE CIRUGÍA GENERAL</t>
  </si>
  <si>
    <t>MEDICO GENERAL QUE LABORA EN EL SERVICIO DE MEDICINA INTERNA</t>
  </si>
  <si>
    <t>ESPECIALISTA EN GINECOLOGÍA QUE LABORA EN EL SERVICIO DE MATERNIDAD</t>
  </si>
  <si>
    <t>CIRUGÍA GENERAL</t>
  </si>
  <si>
    <t>PROFESIONAL MÉDICO ESPECIALISTA EN ORTOPEDIA DEL SERVICIO DE CIRUGÍA GENERAL</t>
  </si>
  <si>
    <t>ESPECIALISTA EN MEDICINA INTERNA CON ÉNFASIS EN CARDIOLOGÍA</t>
  </si>
  <si>
    <t>PROFESIONAL EN ODONTOLOGÍA QUE LABORA EN LA CONSULTA EXTERNA</t>
  </si>
  <si>
    <t>PROFESIONAL LABORA EN EL SERVICIO DE MEDICINA INTERNA, ESPECIALISTA EN REUMATOLOGÍA</t>
  </si>
  <si>
    <t>PROFESIONAL QUE LABORA EN EL SERVICIO DE MEDICINA INTERNA CON ESPECIALIDAD EN GASTROENTEROLOGÍA</t>
  </si>
  <si>
    <t>SALA DE OPERACIONES</t>
  </si>
  <si>
    <t>PROFESIONAL QUE LABORA EN SALA DE OPERACIONES, ESPECIALISTA EN ANESTESIOLOGÍA</t>
  </si>
  <si>
    <t>ESPECIALISTA EN MEDICINA INTERNA</t>
  </si>
  <si>
    <t>MEDICINA DE FAMILIA</t>
  </si>
  <si>
    <t>Cirugía Mayor; Solicitud de prueba de HIV;</t>
  </si>
  <si>
    <t>MEDICO</t>
  </si>
  <si>
    <t>ODONTO</t>
  </si>
  <si>
    <t>ENFERMERIA</t>
  </si>
  <si>
    <t>EXPEDIENTES 1</t>
  </si>
  <si>
    <t>DIVULGACION</t>
  </si>
  <si>
    <t>MATERIAL</t>
  </si>
  <si>
    <t>90</t>
  </si>
  <si>
    <t xml:space="preserve">1. Información General </t>
  </si>
  <si>
    <t>Unidad Programática:</t>
  </si>
  <si>
    <t xml:space="preserve">Centro de Salud: </t>
  </si>
  <si>
    <t>Encargado:</t>
  </si>
  <si>
    <t xml:space="preserve">2. Reporte de Resultados </t>
  </si>
  <si>
    <t>Rubro Evaluado</t>
  </si>
  <si>
    <t xml:space="preserve">Calificación </t>
  </si>
  <si>
    <t xml:space="preserve">Cuestionario Profesional Salud </t>
  </si>
  <si>
    <t xml:space="preserve">Cuestionario Usuarios </t>
  </si>
  <si>
    <t xml:space="preserve">Actividades de Divulgación </t>
  </si>
  <si>
    <t xml:space="preserve">Calificación de la Evaluación </t>
  </si>
  <si>
    <t xml:space="preserve">3. Recomendaciones </t>
  </si>
  <si>
    <t xml:space="preserve">CANTIDAD </t>
  </si>
  <si>
    <t xml:space="preserve">PROFESIONALES </t>
  </si>
  <si>
    <t>USURIOS</t>
  </si>
  <si>
    <t>PROFESIONALES</t>
  </si>
  <si>
    <t>AREAS</t>
  </si>
  <si>
    <t>HOSPITALES</t>
  </si>
  <si>
    <t>SUMA</t>
  </si>
  <si>
    <t>OBLIGATORIA</t>
  </si>
  <si>
    <t>1.</t>
  </si>
  <si>
    <t>2.</t>
  </si>
  <si>
    <t>3.</t>
  </si>
  <si>
    <t>4.</t>
  </si>
  <si>
    <t>Se felicita al centro, los funcionarios encuestados tienen un adecuado conocimiento del proceso de consentimiento informado en la práctica clínica.   </t>
  </si>
  <si>
    <t>Los funcionarios encuestados tienen conocimiento regular del proceso de consentimiento informado en la práctica clínica, se recomienda revisar la información  disponible en http://www.cendeisss.sa.cr/wp/index.php/consentimiento-informado-en-la-practica-clinica/</t>
  </si>
  <si>
    <t xml:space="preserve">Los funcionarios encuestados tienen poco conocimiento del proceso de consentimiento informado en la práctica clínica, se recomienda instarlos a participar de los cursos disponible en línea. La información de los cursos la puede consultar en http://www.cendeisss.sa.cr/wp/index.php/programas-educativos/ </t>
  </si>
  <si>
    <t xml:space="preserve">profesionales </t>
  </si>
  <si>
    <t>Se felicita al centro, las personas usuarias encuestadas perciben una adecuada  aplicación del  proceso de consentimiento informado en la práctica clínica.   </t>
  </si>
  <si>
    <t xml:space="preserve">Las personas usuarias encuestadas perciben una aplicación regular del  proceso de consentimiento informado en la práctica clínica.  Se recomienda instar a los funcionarios a revisar la información  disponible en http://www.cendeisss.sa.cr/wp/index.php/consentimiento-informado-en-la-practica-clinica/.       </t>
  </si>
  <si>
    <t>Las personas usuarias encuestadas no perciben una aplicación adecuada del  proceso de consentimiento informado en la práctica clínica.  Se recomienda instar a los funcionarios a participar de los cursos disponible en línea. La información de los cursos la puede consultar en http://www.cendeisss.sa.cr/wp/index.php/programas-educativos/</t>
  </si>
  <si>
    <t>usuarios</t>
  </si>
  <si>
    <t xml:space="preserve">Regular cumplimento registro del proceso de consentimiento informado en los expedientes de salud. Se recomienda instar a los funcionarios a revisar la información  disponible en http://www.cendeisss.sa.cr/wp/index.php/consentimiento-informado-en-la-practica-clinica/.       </t>
  </si>
  <si>
    <t xml:space="preserve">Excelente registro del proceso de consentimiento informado en los expedientes de salud, se le insta a continuar así. 
</t>
  </si>
  <si>
    <t>expedientes</t>
  </si>
  <si>
    <t>Excelente cumplimento de la divulgación de los resultadas de esta evaluación, se le insta a continuar así.</t>
  </si>
  <si>
    <t>Regular cumplimento de la divulgación de los resultadas de esta evaluación, se le insta a continuar su esfuerzo</t>
  </si>
  <si>
    <t>divulgacion</t>
  </si>
  <si>
    <t>4. Observaciones</t>
  </si>
  <si>
    <t>No ha completado el formulario CI-I Profesionales de Salud</t>
  </si>
  <si>
    <t xml:space="preserve">No ha completado el formulario CI-I Usuarios </t>
  </si>
  <si>
    <t xml:space="preserve">No ha completado el Formulario CI-II Consolidado </t>
  </si>
  <si>
    <t xml:space="preserve">Completó correctamente  el Formulario CI-II Consolidado </t>
  </si>
  <si>
    <t xml:space="preserve">Revisión de Expediente </t>
  </si>
  <si>
    <t>No cumplió con la cantidad de formularios CI-I Profesionales de Salud recomendada</t>
  </si>
  <si>
    <t>No cumplió con la cantidad de formularios CI-I Usuarios recomendada</t>
  </si>
  <si>
    <t>No cumplió con las actividades de divulgación.</t>
  </si>
  <si>
    <t>Completó correctamente la cantidad de formularios CI-I para Profesionales de Salud</t>
  </si>
  <si>
    <t xml:space="preserve">Completó correctamente la cantidad de formularios CI-I para Usuarios  </t>
  </si>
  <si>
    <t>84</t>
  </si>
  <si>
    <t>Estefany Rueda</t>
  </si>
  <si>
    <t>Por error se coloco se coloco que no se realizo temas de divulgación ya que no había entendido lo que se pregunto y se vuelve a llenar, pero para le fecha arriba mencionada se le entrego a los profesionales de Salud el instructivo  para los profesionales responsables del seguimiento del reglamento de consentimiento informado en los centros asistenciales de la ccss.</t>
  </si>
  <si>
    <t>Se va solicitar reunión con todos los profesionales en salud para indicarle la importancia del consentimiento informado y  que debe estar lleno, además indicarle sobre las enfermedades cognitivas como indicador a tomar, de igual manera en todos los casos que se realice procedimientos.</t>
  </si>
  <si>
    <t>"me explicó muy bien todo"</t>
  </si>
  <si>
    <t>111110221</t>
  </si>
  <si>
    <t>600640919</t>
  </si>
  <si>
    <t>113140711</t>
  </si>
  <si>
    <t>118760490</t>
  </si>
  <si>
    <t>109990407</t>
  </si>
  <si>
    <t>107680229</t>
  </si>
  <si>
    <t>6087835</t>
  </si>
  <si>
    <t>109380935</t>
  </si>
  <si>
    <t>72</t>
  </si>
  <si>
    <t>74</t>
  </si>
  <si>
    <t>82</t>
  </si>
  <si>
    <t>78</t>
  </si>
  <si>
    <t>95</t>
  </si>
  <si>
    <t>Hospital Nacional</t>
  </si>
  <si>
    <t>Región Central Norte</t>
  </si>
  <si>
    <t>Hospital Regional</t>
  </si>
  <si>
    <t>Hospital Periférico</t>
  </si>
  <si>
    <t>Región Central Sur</t>
  </si>
  <si>
    <t>Región Pacífico Central</t>
  </si>
  <si>
    <t>Área de Salud Mata Redonda - Hospital Clínica Ricardo Moreno Cañas</t>
  </si>
  <si>
    <t>Área de Salud Hatillo - Clínica Dr Solón Núñez Frutos</t>
  </si>
  <si>
    <t>Área de Salud Zapote-Catedral Clínica Dr. Carlos Durán C.</t>
  </si>
  <si>
    <t>Área de Salud San Francisco de Dos Rios - San Antonio</t>
  </si>
  <si>
    <t>CAIS</t>
  </si>
  <si>
    <t>Área de Salud Paraíso-Cervantes</t>
  </si>
  <si>
    <t>Área de Salud Mora Palmichal</t>
  </si>
  <si>
    <t>Área de Salud Turrialba-Jiménez</t>
  </si>
  <si>
    <t>Área de Salud Cot de Oreamuno - Pacayas - Tierra Blanca</t>
  </si>
  <si>
    <t>Región Huetar Norte</t>
  </si>
  <si>
    <t>Región Chorotega</t>
  </si>
  <si>
    <t xml:space="preserve">Hospital de Guápiles </t>
  </si>
  <si>
    <t>Región Huetar Atlántica</t>
  </si>
  <si>
    <t xml:space="preserve">Área de Salud Guápiles </t>
  </si>
  <si>
    <t>Hospital Fernando Escalante Pradilla</t>
  </si>
  <si>
    <t>Región Brunca</t>
  </si>
  <si>
    <t>CENTRO</t>
  </si>
  <si>
    <t>REGION A QUE PERTENECE</t>
  </si>
  <si>
    <t xml:space="preserve"> Área de Bioética </t>
  </si>
  <si>
    <t>Reporte de Resultados  seguimiento al Consentimiento Informado 
 I Semestre 2018</t>
  </si>
  <si>
    <t xml:space="preserve">5. Firma y Sello Dirección </t>
  </si>
  <si>
    <t>9/17/18 13:31:50</t>
  </si>
  <si>
    <t>9/17/18 15:20:34</t>
  </si>
  <si>
    <t>Eduardo Sutherland Mckenzie</t>
  </si>
  <si>
    <t>6/15/2018</t>
  </si>
  <si>
    <t>Aplicación del formulario, caducidad del documento, formulario digital</t>
  </si>
  <si>
    <t>Se requiere un reforzamiento en la aplicación del asentimiento informado, persiste un concepto de autoridad del adulto sobre las decisiones del adolescente por parte de los profesionales en salud.
Se debe enfatizar el uso del formulario digital y llenar adecuadamente los riesgos, tratamiento alternativo y detallar con palabras mas coloquiales el procedimiento a realizar para mejor entendimiento del paciente</t>
  </si>
  <si>
    <t>9/17/18 15:25:35</t>
  </si>
  <si>
    <t>9/17/18 15:29:37</t>
  </si>
  <si>
    <t>Eduardo Sutherland Mckezie</t>
  </si>
  <si>
    <t>Llenado formulario, uso de la herramienta digital, asentimiento informado</t>
  </si>
  <si>
    <t>9/18/18 7:16:16</t>
  </si>
  <si>
    <t>9/18/18 9:28:01</t>
  </si>
  <si>
    <t>Dra. Flory Murillo Sánchez</t>
  </si>
  <si>
    <t>Se programó en la docencia los resultados, y realimentación de información para el llenado correcto de los formularios.  No obstante, por motivo de huelga se reprograma.</t>
  </si>
  <si>
    <t>9/18/18 13:33:32</t>
  </si>
  <si>
    <t>9/18/18 13:37:38</t>
  </si>
  <si>
    <t>Dra montserrat jimenez lopez</t>
  </si>
  <si>
    <t>8/23/2018</t>
  </si>
  <si>
    <t>como llenar consentimiento informado</t>
  </si>
  <si>
    <t>se hizo  la evulacion ya que no se habi realizado</t>
  </si>
  <si>
    <t>9/18/18 13:38:14</t>
  </si>
  <si>
    <t>9/18/18 13:39:48</t>
  </si>
  <si>
    <t>7/26/2018</t>
  </si>
  <si>
    <t>se debe seguir haciendo esta evaluacion en forma puntual por el area de salud</t>
  </si>
  <si>
    <t>9/14/18 13:16:57</t>
  </si>
  <si>
    <t>9/14/18 13:23:33</t>
  </si>
  <si>
    <t xml:space="preserve">se requiere mas tiempo para analizar las complicaciones </t>
  </si>
  <si>
    <t>9/14/18 14:01:35</t>
  </si>
  <si>
    <t>9/14/18 14:03:49</t>
  </si>
  <si>
    <t>9/17/18 15:40:44</t>
  </si>
  <si>
    <t>9/17/18 15:42:03</t>
  </si>
  <si>
    <t>9/17/18 15:42:12</t>
  </si>
  <si>
    <t>9/17/18 15:43:10</t>
  </si>
  <si>
    <t>9/17/18 15:43:19</t>
  </si>
  <si>
    <t>9/17/18 15:44:05</t>
  </si>
  <si>
    <t>9/18/18 7:24:06</t>
  </si>
  <si>
    <t>9/18/18 7:41:36</t>
  </si>
  <si>
    <t>9/18/18 7:41:48</t>
  </si>
  <si>
    <t>9/18/18 7:45:51</t>
  </si>
  <si>
    <t>Paciente no presenta discapacidad cognitiva</t>
  </si>
  <si>
    <t>9/18/18 7:47:12</t>
  </si>
  <si>
    <t>9/18/18 7:52:47</t>
  </si>
  <si>
    <t xml:space="preserve">No es de la población con discapacidad cognitiva.  </t>
  </si>
  <si>
    <t>9/18/18 7:52:58</t>
  </si>
  <si>
    <t>9/18/18 7:56:33</t>
  </si>
  <si>
    <t>9/18/18 7:56:42</t>
  </si>
  <si>
    <t>9/18/18 7:59:06</t>
  </si>
  <si>
    <t>9/18/18 7:59:11</t>
  </si>
  <si>
    <t>9/18/18 8:00:13</t>
  </si>
  <si>
    <t>9/18/18 8:03:07</t>
  </si>
  <si>
    <t>9/18/18 8:03:43</t>
  </si>
  <si>
    <t>9/18/18 8:04:48</t>
  </si>
  <si>
    <t>9/18/18 8:05:38</t>
  </si>
  <si>
    <t>9/18/18 8:06:51</t>
  </si>
  <si>
    <t>9/18/18 8:07:42</t>
  </si>
  <si>
    <t>9/18/18 8:07:55</t>
  </si>
  <si>
    <t>9/18/18 8:08:42</t>
  </si>
  <si>
    <t>9/18/18 13:19:46</t>
  </si>
  <si>
    <t>9/18/18 13:20:49</t>
  </si>
  <si>
    <t>9/18/18 13:20:58</t>
  </si>
  <si>
    <t>9/18/18 13:21:32</t>
  </si>
  <si>
    <t>9/18/18 13:21:36</t>
  </si>
  <si>
    <t>9/18/18 13:22:01</t>
  </si>
  <si>
    <t>9/18/18 13:22:06</t>
  </si>
  <si>
    <t>9/18/18 13:22:30</t>
  </si>
  <si>
    <t>9/18/18 13:22:34</t>
  </si>
  <si>
    <t>9/18/18 13:23:04</t>
  </si>
  <si>
    <t>9/18/18 13:23:09</t>
  </si>
  <si>
    <t>9/18/18 13:23:27</t>
  </si>
  <si>
    <t>9/18/18 13:23:30</t>
  </si>
  <si>
    <t>9/18/18 13:23:51</t>
  </si>
  <si>
    <t>9/18/18 13:23:54</t>
  </si>
  <si>
    <t>9/18/18 13:24:18</t>
  </si>
  <si>
    <t>9/18/18 13:24:23</t>
  </si>
  <si>
    <t>9/18/18 13:24:43</t>
  </si>
  <si>
    <t>9/18/18 13:24:47</t>
  </si>
  <si>
    <t>9/18/18 13:25:19</t>
  </si>
  <si>
    <t>9/18/18 13:25:22</t>
  </si>
  <si>
    <t>9/18/18 13:25:50</t>
  </si>
  <si>
    <t>9/18/18 13:25:59</t>
  </si>
  <si>
    <t>9/18/18 13:26:21</t>
  </si>
  <si>
    <t>9/18/18 13:26:25</t>
  </si>
  <si>
    <t>9/18/18 13:26:45</t>
  </si>
  <si>
    <t>9/18/18 13:26:50</t>
  </si>
  <si>
    <t>9/18/18 13:27:18</t>
  </si>
  <si>
    <t>9/18/18 13:27:24</t>
  </si>
  <si>
    <t>9/18/18 13:28:08</t>
  </si>
  <si>
    <t>9/18/18 13:28:12</t>
  </si>
  <si>
    <t>9/18/18 13:28:36</t>
  </si>
  <si>
    <t>9/18/18 13:28:40</t>
  </si>
  <si>
    <t>9/18/18 13:29:01</t>
  </si>
  <si>
    <t>9/18/18 13:33:42</t>
  </si>
  <si>
    <t>9/18/18 13:34:02</t>
  </si>
  <si>
    <t>9/18/18 13:50:41</t>
  </si>
  <si>
    <t>9/18/18 13:51:31</t>
  </si>
  <si>
    <t>9/18/18 13:51:36</t>
  </si>
  <si>
    <t>9/18/18 13:52:04</t>
  </si>
  <si>
    <t>9/17/18 13:38:49</t>
  </si>
  <si>
    <t>9/17/18 13:49:20</t>
  </si>
  <si>
    <t>9/17/18 13:49:57</t>
  </si>
  <si>
    <t>9/17/18 13:57:46</t>
  </si>
  <si>
    <t>9/17/18 13:58:18</t>
  </si>
  <si>
    <t>9/17/18 14:09:10</t>
  </si>
  <si>
    <t>9/17/18 14:09:31</t>
  </si>
  <si>
    <t>9/17/18 14:18:40</t>
  </si>
  <si>
    <t>9/17/18 14:19:18</t>
  </si>
  <si>
    <t>9/17/18 14:25:50</t>
  </si>
  <si>
    <t>mejor capacitación en el tema</t>
  </si>
  <si>
    <t>9/17/18 14:26:26</t>
  </si>
  <si>
    <t>9/17/18 14:31:28</t>
  </si>
  <si>
    <t>9/17/18 14:33:57</t>
  </si>
  <si>
    <t>9/17/18 14:37:37</t>
  </si>
  <si>
    <t>9/17/18 14:38:01</t>
  </si>
  <si>
    <t>9/17/18 14:45:19</t>
  </si>
  <si>
    <t>9/17/18 14:46:21</t>
  </si>
  <si>
    <t>9/17/18 14:51:55</t>
  </si>
  <si>
    <t>9/17/18 14:52:11</t>
  </si>
  <si>
    <t>9/17/18 14:58:39</t>
  </si>
  <si>
    <t xml:space="preserve">odontologia </t>
  </si>
  <si>
    <t>9/18/18 7:17:01</t>
  </si>
  <si>
    <t>9/18/18 7:18:50</t>
  </si>
  <si>
    <t>Consulta Externas</t>
  </si>
  <si>
    <t>9/18/18 13:30:06</t>
  </si>
  <si>
    <t>9/18/18 13:40:37</t>
  </si>
  <si>
    <t>9/18/18 13:41:54</t>
  </si>
  <si>
    <t>9/18/18 13:44:48</t>
  </si>
  <si>
    <t>9/18/18 13:45:09</t>
  </si>
  <si>
    <t>9/18/18 13:45:45</t>
  </si>
  <si>
    <t>9/18/18 13:46:02</t>
  </si>
  <si>
    <t>9/18/18 13:46:55</t>
  </si>
  <si>
    <t>9/18/18 13:47:00</t>
  </si>
  <si>
    <t>9/18/18 13:47:34</t>
  </si>
  <si>
    <t>9/18/18 13:47:39</t>
  </si>
  <si>
    <t>9/18/18 13:48:09</t>
  </si>
  <si>
    <t>9/18/18 13:48:16</t>
  </si>
  <si>
    <t>9/18/18 13:48:40</t>
  </si>
  <si>
    <t>Repetido</t>
  </si>
  <si>
    <t>DRA MONTSERRAT JIMENEZ LOPEZ</t>
  </si>
  <si>
    <t>COMO LLENAR EL CONSENTIMIENTO INFORMADO QUE ES UN CONSENTIMIENTO</t>
  </si>
  <si>
    <t>QUE SE MEJORO EL LLENADO Y CADA CIRUGIA LLEVABA SU CONSENTIMIENTO AQUI COSN CX MENORES NO MAYORES</t>
  </si>
  <si>
    <t>ANA BELEN RAMÍREZ MONTERO</t>
  </si>
  <si>
    <t>El formulario se aplica ya por todos los médicos que realizan cirugías menores en la Cl de Jicaral.</t>
  </si>
  <si>
    <t xml:space="preserve">KEILYN ANA MENDEZ VENEGAS </t>
  </si>
  <si>
    <t>INFORME DEL CONSENTIMIENTO INFORMADO DEL I SEMESTRES SSOBRE EL LLENADO DEL CONSENTIMIENTO INFORMADO POR EL PROFESIONAL DE SALUD Y LA EDUCACION AL USUARIO.</t>
  </si>
  <si>
    <t>DURANTE EL AÑO 2018 SE LOGRO LOS CAMBIOS DEL CONSETIEMTO INFORMADO DURANTE EL  CUAL SE REALIZARON UNA REVISION DE LOS EXPEDIENTESDONDE DEMUESTRA QUE SE A MEJORADO  LA CALIDAD DEL LLENADO DEL CONSENTIMIENTO Y LA CUAL SE A MEJOARADO LA EDUCACION AL USUARIO  Y ASI ACLARANDO LAS DUDAS DE LOS USUARIOS  Y AL PERSONAL DE SALUD A LOS QUE FALLARON EN EL LLENADO DEL CONSENTIMIENTO ASI FORTALECER POR MEDIO DE LA EDUCACION  A LOS MEDICOS DE NUEVO INGRESO EN EL LLENADO DE LOS FORMULARIOS.</t>
  </si>
  <si>
    <t>KEILYN ANA MENDEZ VENEGAS</t>
  </si>
  <si>
    <t>INFORME DEL CONSENTIMIENTO INFORMADO DEL I SEMESTRE DEL 2018 SOBRE EL LLENADO DEL CONSENTIMIENTO INFORMADO POR EL PROFESIONAL DE SALUD  Y LA EDUCACION AL USUARIO</t>
  </si>
  <si>
    <t xml:space="preserve">DURANTE EL AÑO 2018 SE LOGRO LOS CAMBIOS DEL COSENTIMIENTO INFORMADO DURANTE EL CUAL SE REALIZARON MEJORAR UNA REVSION DE LOS EXPEDIENTES  DONDE DE MUESTRA QUE SEA  MEJORADO LA CALIDAD DEL LLENADO DEL CONSENTIMIENTO Y LA EDUCACION ALOS USUARIOS  Y ASI ACLARANDO LAS DUDAS DEL LOS USUARIOS Y AL PERSONAL DE SALUD A LOS FALLARON EN EL LLENADO DEL CONSENTIMIENTO  ASI FORTALECER  MAS AL PERSONAL NUEVO INGRESO QUE SE LES OLVIDA EL LLENADO DEL LOS FORMULARIOS </t>
  </si>
  <si>
    <t xml:space="preserve">Jehussica Araya García </t>
  </si>
  <si>
    <t xml:space="preserve">Qué es el Consentimiento Informado
Cuales Son los Objetivos del Consentimieto
Porque es necesario el Consentimiento Informado
Información de los Comite Locales de Bioética
</t>
  </si>
  <si>
    <t>Mayor cantidad de funcionarios y usuarios  informados</t>
  </si>
  <si>
    <t>KARLA JIMENEZ VARELA</t>
  </si>
  <si>
    <t>Definición de Consentimiento Informado, Documento de Protocolo informado, llenado del formulario de consentimiento informado, casos en los que se llena el consentimiento informado, reforzar consentimiento informado en cirugías menores</t>
  </si>
  <si>
    <t xml:space="preserve">No se puedo realizar con paciente con déficit cognitivo,  pues la evaluación se hizo en los procedimientos de salpigectomias en mujeres de zonas de atracción de Siquirres con la llegado del ginecólogo y poder revisar este si este proceso se estaba haciendo d la manera adecuado, el personal era nuevo en estas labores, se tuvo desde anestesiología, ginecología, enfermeros graduados que participan dentro de esta actividad, es muy difícil evaluar lo que se solicitaba porque no se llevan registros como tal con esa información tan detallada, por lo que se debe seguir haciendo esfuerzos para irla desarrollando dentro de los mismos.
Se debe seguir trabajando arduamente y sobretodo en equipo para unificar criterios, para que todos los profesionales den la información y eduquen a los pacientes y expliquen sobre los procedimientos que se realizan en los diferentes servicios, con las encuestas es importante revisar la redacción y la forma de plantear las mismas y las opciones de respuestas, se vuelven confusas y no están bien redactadas, y son difíciles de entender, tanto la de usuarios como la de profesionales en salud. es importante seguir creando espacios de capacitación al personal pero si deben actualizarse los insumos como es el del Consentimiento Informado.
Se encontró dentro de la revisión de los expedientes de salud, que en algunos casos no se está llenadno el encabezado y datos del usuario, lo que se hace ver para mejorar en este sentido
</t>
  </si>
  <si>
    <t>montserrat jimenez lopez</t>
  </si>
  <si>
    <t xml:space="preserve">como llenar el consentimiento informado y para que se utiliza </t>
  </si>
  <si>
    <t>se debe seguir dando capacitacion en este tema y su importancia de realizarlo</t>
  </si>
  <si>
    <t>Dra. Mónica Corrales Porras</t>
  </si>
  <si>
    <t>Repaso Consentimiento informado y asentamiento informado.</t>
  </si>
  <si>
    <t>Aplicación del consentimiento informado en la prueba de HIV y asentamiento a menores de edad.</t>
  </si>
  <si>
    <t>Casandra Leal Ruiz</t>
  </si>
  <si>
    <t>con respecto a la revisión de años anteriores se ha mejorado mucho en el cumplimiento del llenado del consentimiento informado tanto para pacientes de cirugía menor como a los que se les realiza procedimientos invasivos</t>
  </si>
  <si>
    <t>Dr erick Acuña Rojas/ dR. aLFREDO ESQUIVEL CESPEDES</t>
  </si>
  <si>
    <t>REGLAMENTO CI</t>
  </si>
  <si>
    <t>MAYOR SENSIBILIDAD PERSONAL, AUN SIN EMBARGO QUEDAN MUCHAS OPORTUNIDADES DE MEJORA, CREO QUE LE TIEMPO EN LA CONSULTA ES LO QUE MAS RECLAMA EL PERSONAL MEDICO, EN SERVICIO DE ODONTOLOGÍA ESTO NO ES UNA BARRERA</t>
  </si>
  <si>
    <t>Cristina Ruiz</t>
  </si>
  <si>
    <t xml:space="preserve">Mejoró la educación sobre el consentimiento informado. Los médicos se comprometieron a aplicar el formulario </t>
  </si>
  <si>
    <t>Dr. Erick Acuña Rojas/Dr. Alfredo Esquivel</t>
  </si>
  <si>
    <t>reglamento CI</t>
  </si>
  <si>
    <t>DURANTE ANÁLISIS DEL REGLAMENTO SE VALORO LA SITUACIÓN HIV CON EL PERSONAL MEDICO DADO QUE EL EXPEDIENTE DIGITAL NOS PONE ESE DESAFIÓ SE QUEDO EN LA PRÓXIMA REUNION MEDICOS ACLARAR EL ASUNTO</t>
  </si>
  <si>
    <t>9/19/18 10:17:08</t>
  </si>
  <si>
    <t>9/19/18 10:17:30</t>
  </si>
  <si>
    <t>9/19/18 10:17:35</t>
  </si>
  <si>
    <t>9/19/18 10:18:17</t>
  </si>
  <si>
    <t>9/19/18 10:18:21</t>
  </si>
  <si>
    <t>9/19/18 10:18:59</t>
  </si>
  <si>
    <t>9/19/18 10:21:17</t>
  </si>
  <si>
    <t>9/19/18 10:21:44</t>
  </si>
  <si>
    <t>9/19/18 10:22:48</t>
  </si>
  <si>
    <t>9/19/18 10:23:10</t>
  </si>
  <si>
    <t>9/19/18 10:23:17</t>
  </si>
  <si>
    <t>9/19/18 10:23:32</t>
  </si>
  <si>
    <t>9/19/18 10:23:36</t>
  </si>
  <si>
    <t>9/19/18 10:23:54</t>
  </si>
  <si>
    <t>9/19/18 10:23:59</t>
  </si>
  <si>
    <t>9/19/18 10:24:16</t>
  </si>
  <si>
    <t>9/19/18 10:24:29</t>
  </si>
  <si>
    <t>9/19/18 10:24:45</t>
  </si>
  <si>
    <t>9/19/18 10:24:48</t>
  </si>
  <si>
    <t>9/19/18 10:25:05</t>
  </si>
  <si>
    <t>9/19/18 14:48:26</t>
  </si>
  <si>
    <t>9/19/18 14:49:06</t>
  </si>
  <si>
    <t>9/19/18 14:49:22</t>
  </si>
  <si>
    <t>9/19/18 14:50:49</t>
  </si>
  <si>
    <t>9/19/18 14:50:57</t>
  </si>
  <si>
    <t>9/19/18 14:51:44</t>
  </si>
  <si>
    <t>9/19/18 14:51:51</t>
  </si>
  <si>
    <t>9/19/18 14:52:30</t>
  </si>
  <si>
    <t>9/19/18 14:52:34</t>
  </si>
  <si>
    <t>9/19/18 14:53:05</t>
  </si>
  <si>
    <t>9/19/18 14:53:11</t>
  </si>
  <si>
    <t>9/19/18 14:53:36</t>
  </si>
  <si>
    <t>9/19/18 14:53:43</t>
  </si>
  <si>
    <t>9/19/18 14:54:10</t>
  </si>
  <si>
    <t>9/19/18 14:54:38</t>
  </si>
  <si>
    <t>9/19/18 14:55:21</t>
  </si>
  <si>
    <t>9/19/18 14:55:27</t>
  </si>
  <si>
    <t>9/19/18 14:55:54</t>
  </si>
  <si>
    <t>9/19/18 14:56:01</t>
  </si>
  <si>
    <t>9/19/18 14:56:54</t>
  </si>
  <si>
    <t>9/20/18 11:44:53</t>
  </si>
  <si>
    <t>9/20/18 11:51:38</t>
  </si>
  <si>
    <t>Docencia;Procedimiento odontológico   ;Cirugía Menor;Cirugía Mayor;Procedimientos invasivos;Solicitud de prueba de HIV;</t>
  </si>
  <si>
    <t>9/20/18 12:11:39</t>
  </si>
  <si>
    <t>9/20/18 12:28:51</t>
  </si>
  <si>
    <t>9/20/18 12:46:53</t>
  </si>
  <si>
    <t>9/20/18 12:48:41</t>
  </si>
  <si>
    <t>9/20/18 12:49:05</t>
  </si>
  <si>
    <t>9/20/18 12:49:42</t>
  </si>
  <si>
    <t>9/20/18 12:49:57</t>
  </si>
  <si>
    <t>9/20/18 12:50:40</t>
  </si>
  <si>
    <t>9/20/18 13:07:17</t>
  </si>
  <si>
    <t>9/20/18 13:08:53</t>
  </si>
  <si>
    <t>9/20/18 13:09:39</t>
  </si>
  <si>
    <t>9/20/18 13:10:20</t>
  </si>
  <si>
    <t>9/20/18 13:10:41</t>
  </si>
  <si>
    <t>9/20/18 13:11:21</t>
  </si>
  <si>
    <t>9/20/18 13:11:41</t>
  </si>
  <si>
    <t>9/20/18 13:12:14</t>
  </si>
  <si>
    <t>9/20/18 13:12:45</t>
  </si>
  <si>
    <t>9/20/18 13:13:27</t>
  </si>
  <si>
    <t>9/20/18 13:13:43</t>
  </si>
  <si>
    <t>9/20/18 13:14:21</t>
  </si>
  <si>
    <t>9/20/18 15:06:28</t>
  </si>
  <si>
    <t>9/20/18 15:16:55</t>
  </si>
  <si>
    <t>9/20/18 15:17:35</t>
  </si>
  <si>
    <t>9/20/18 15:18:16</t>
  </si>
  <si>
    <t>9/20/18 15:18:43</t>
  </si>
  <si>
    <t>9/20/18 15:19:29</t>
  </si>
  <si>
    <t>9/20/18 15:19:56</t>
  </si>
  <si>
    <t>9/20/18 15:20:39</t>
  </si>
  <si>
    <t>9/20/18 15:21:07</t>
  </si>
  <si>
    <t>9/20/18 15:21:45</t>
  </si>
  <si>
    <t>9/20/18 15:22:08</t>
  </si>
  <si>
    <t>9/20/18 15:22:50</t>
  </si>
  <si>
    <t>9/20/18 15:23:22</t>
  </si>
  <si>
    <t>9/20/18 15:24:01</t>
  </si>
  <si>
    <t>9/20/18 15:24:39</t>
  </si>
  <si>
    <t>9/20/18 15:25:35</t>
  </si>
  <si>
    <t>9/20/18 15:25:55</t>
  </si>
  <si>
    <t>9/20/18 15:26:31</t>
  </si>
  <si>
    <t>9/20/18 15:26:53</t>
  </si>
  <si>
    <t>9/20/18 15:27:38</t>
  </si>
  <si>
    <t>9/20/18 15:28:09</t>
  </si>
  <si>
    <t>9/20/18 15:28:49</t>
  </si>
  <si>
    <t>9/20/18 15:26:42</t>
  </si>
  <si>
    <t>9/20/18 15:29:25</t>
  </si>
  <si>
    <t>9/20/18 15:29:11</t>
  </si>
  <si>
    <t>9/20/18 15:29:48</t>
  </si>
  <si>
    <t>9/20/18 15:30:21</t>
  </si>
  <si>
    <t>9/20/18 15:31:02</t>
  </si>
  <si>
    <t>9/20/18 15:46:52</t>
  </si>
  <si>
    <t>9/20/18 15:48:28</t>
  </si>
  <si>
    <t>9/20/18 15:49:32</t>
  </si>
  <si>
    <t>9/20/18 15:50:21</t>
  </si>
  <si>
    <t>9/20/18 15:50:32</t>
  </si>
  <si>
    <t>9/20/18 15:51:20</t>
  </si>
  <si>
    <t>9/20/18 15:51:40</t>
  </si>
  <si>
    <t>9/20/18 15:52:05</t>
  </si>
  <si>
    <t>9/20/18 15:52:12</t>
  </si>
  <si>
    <t>9/20/18 15:52:49</t>
  </si>
  <si>
    <t>9/20/18 15:53:03</t>
  </si>
  <si>
    <t>9/20/18 15:53:29</t>
  </si>
  <si>
    <t>9/20/18 15:53:34</t>
  </si>
  <si>
    <t>9/20/18 15:53:55</t>
  </si>
  <si>
    <t>9/20/18 15:54:01</t>
  </si>
  <si>
    <t>9/20/18 15:54:27</t>
  </si>
  <si>
    <t>9/20/18 15:54:32</t>
  </si>
  <si>
    <t>9/20/18 15:54:57</t>
  </si>
  <si>
    <t>9/21/18 6:44:14</t>
  </si>
  <si>
    <t>9/21/18 6:45:19</t>
  </si>
  <si>
    <t>9/21/18 6:45:41</t>
  </si>
  <si>
    <t>9/21/18 6:46:11</t>
  </si>
  <si>
    <t>9/21/18 6:46:18</t>
  </si>
  <si>
    <t>9/21/18 6:46:46</t>
  </si>
  <si>
    <t>9/21/18 6:46:51</t>
  </si>
  <si>
    <t>9/21/18 6:47:31</t>
  </si>
  <si>
    <t>9/21/18 6:47:37</t>
  </si>
  <si>
    <t>9/21/18 6:48:03</t>
  </si>
  <si>
    <t>9/21/18 6:48:08</t>
  </si>
  <si>
    <t>9/21/18 6:48:34</t>
  </si>
  <si>
    <t>9/21/18 6:48:42</t>
  </si>
  <si>
    <t>9/21/18 6:49:34</t>
  </si>
  <si>
    <t>Se me infeccionó la herida por dentro, estuve muy mal.</t>
  </si>
  <si>
    <t>9/21/18 6:49:41</t>
  </si>
  <si>
    <t>9/21/18 6:50:01</t>
  </si>
  <si>
    <t>9/21/18 6:50:11</t>
  </si>
  <si>
    <t>9/21/18 6:50:38</t>
  </si>
  <si>
    <t>9/21/18 6:50:42</t>
  </si>
  <si>
    <t>9/21/18 6:51:04</t>
  </si>
  <si>
    <t>9/21/18 12:54:09</t>
  </si>
  <si>
    <t>9/21/18 12:58:59</t>
  </si>
  <si>
    <t xml:space="preserve">Todo claro y conciso </t>
  </si>
  <si>
    <t>9/21/18 13:31:22</t>
  </si>
  <si>
    <t>9/21/18 13:31:53</t>
  </si>
  <si>
    <t>9/21/18 13:31:58</t>
  </si>
  <si>
    <t>9/21/18 13:32:21</t>
  </si>
  <si>
    <t>9/21/18 13:32:23</t>
  </si>
  <si>
    <t>9/21/18 13:32:47</t>
  </si>
  <si>
    <t>9/21/18 13:32:52</t>
  </si>
  <si>
    <t>9/21/18 13:33:10</t>
  </si>
  <si>
    <t>9/21/18 13:33:14</t>
  </si>
  <si>
    <t>9/21/18 13:33:33</t>
  </si>
  <si>
    <t>9/21/18 13:33:35</t>
  </si>
  <si>
    <t>9/21/18 13:33:58</t>
  </si>
  <si>
    <t>9/21/18 13:34:00</t>
  </si>
  <si>
    <t>9/21/18 13:34:24</t>
  </si>
  <si>
    <t>9/21/18 13:34:27</t>
  </si>
  <si>
    <t>9/21/18 13:34:53</t>
  </si>
  <si>
    <t>9/21/18 13:34:56</t>
  </si>
  <si>
    <t>9/21/18 13:35:18</t>
  </si>
  <si>
    <t>9/21/18 13:35:21</t>
  </si>
  <si>
    <t>9/21/18 13:35:46</t>
  </si>
  <si>
    <t>9/21/18 13:35:50</t>
  </si>
  <si>
    <t>9/21/18 13:36:07</t>
  </si>
  <si>
    <t>9/21/18 13:42:16</t>
  </si>
  <si>
    <t>9/21/18 13:44:28</t>
  </si>
  <si>
    <t>9/24/18 10:27:33</t>
  </si>
  <si>
    <t>9/24/18 10:29:50</t>
  </si>
  <si>
    <t>9/24/18 10:30:10</t>
  </si>
  <si>
    <t>9/24/18 10:30:59</t>
  </si>
  <si>
    <t>9/24/18 10:31:04</t>
  </si>
  <si>
    <t>9/24/18 10:31:39</t>
  </si>
  <si>
    <t>9/24/18 10:31:48</t>
  </si>
  <si>
    <t>9/24/18 10:32:21</t>
  </si>
  <si>
    <t>9/24/18 10:32:26</t>
  </si>
  <si>
    <t>9/24/18 10:32:59</t>
  </si>
  <si>
    <t>9/24/18 10:33:04</t>
  </si>
  <si>
    <t>9/24/18 10:33:47</t>
  </si>
  <si>
    <t>9/24/18 10:33:53</t>
  </si>
  <si>
    <t>9/24/18 10:34:40</t>
  </si>
  <si>
    <t>9/24/18 10:34:44</t>
  </si>
  <si>
    <t>9/24/18 10:35:18</t>
  </si>
  <si>
    <t>9/24/18 10:35:23</t>
  </si>
  <si>
    <t>9/24/18 10:35:51</t>
  </si>
  <si>
    <t>9/24/18 11:02:02</t>
  </si>
  <si>
    <t>9/24/18 11:04:12</t>
  </si>
  <si>
    <t>9/24/18 11:04:30</t>
  </si>
  <si>
    <t>9/24/18 11:05:26</t>
  </si>
  <si>
    <t>9/24/18 11:05:43</t>
  </si>
  <si>
    <t>9/24/18 11:08:48</t>
  </si>
  <si>
    <t>9/24/18 11:09:22</t>
  </si>
  <si>
    <t>9/24/18 11:10:02</t>
  </si>
  <si>
    <t>9/24/18 11:10:59</t>
  </si>
  <si>
    <t>9/24/18 11:11:50</t>
  </si>
  <si>
    <t>9/24/18 11:12:05</t>
  </si>
  <si>
    <t>9/24/18 11:12:33</t>
  </si>
  <si>
    <t>9/24/18 11:12:41</t>
  </si>
  <si>
    <t>9/24/18 11:13:06</t>
  </si>
  <si>
    <t>9/24/18 11:13:11</t>
  </si>
  <si>
    <t>9/24/18 11:13:37</t>
  </si>
  <si>
    <t>9/24/18 11:13:41</t>
  </si>
  <si>
    <t>9/24/18 11:14:04</t>
  </si>
  <si>
    <t>9/24/18 11:14:08</t>
  </si>
  <si>
    <t>9/24/18 11:14:34</t>
  </si>
  <si>
    <t>9/24/18 11:15:22</t>
  </si>
  <si>
    <t>9/24/18 11:15:50</t>
  </si>
  <si>
    <t>9/25/18 13:17:29</t>
  </si>
  <si>
    <t>9/25/18 13:39:47</t>
  </si>
  <si>
    <t>Docencia;Solicitud de prueba de HIV;</t>
  </si>
  <si>
    <t>El Hospital Dr. Roberto Chacón Paut alberga una población de usuarios con discapacidad cognitiva severa y que se encuentran en condición de abandono social en el servicio de larga estancia. Estos pacientes no se encuentran en capacidad mental de responder a una encuesta ni de decidir por su propia facultad la autorización de un procedimiento dado que requiera de consentimiento. Adicionalmente en el hospital no se realizan procedimientos quirúrgicos ni odontológicos sino que los pacientes que lo requieren son referidos a otros centros asistenciales para este efecto. La Dirección Médica del hospital  como responsable legal de estos pacientes portadores de discapacidad cognitiva emite la autorización respectiva por escrito con el fin de que se realicen los procedimientos diagnósticos o terapéuticos necesarios según proceda.</t>
  </si>
  <si>
    <t>9/19/18 10:31:41</t>
  </si>
  <si>
    <t>9/19/18 10:32:16</t>
  </si>
  <si>
    <t>9/19/18 10:32:20</t>
  </si>
  <si>
    <t>9/19/18 10:32:44</t>
  </si>
  <si>
    <t>9/19/18 10:32:49</t>
  </si>
  <si>
    <t>9/19/18 10:34:05</t>
  </si>
  <si>
    <t>9/19/18 10:34:07</t>
  </si>
  <si>
    <t>9/19/18 10:34:31</t>
  </si>
  <si>
    <t>9/19/18 10:34:35</t>
  </si>
  <si>
    <t>9/19/18 10:35:00</t>
  </si>
  <si>
    <t>9/19/18 10:35:04</t>
  </si>
  <si>
    <t>9/19/18 10:35:31</t>
  </si>
  <si>
    <t>9/19/18 10:35:34</t>
  </si>
  <si>
    <t>9/19/18 10:35:59</t>
  </si>
  <si>
    <t>9/19/18 10:36:03</t>
  </si>
  <si>
    <t>9/19/18 10:36:24</t>
  </si>
  <si>
    <t>laboratorio</t>
  </si>
  <si>
    <t>9/19/18 10:36:27</t>
  </si>
  <si>
    <t>9/19/18 10:36:53</t>
  </si>
  <si>
    <t>9/19/18 10:36:56</t>
  </si>
  <si>
    <t>9/19/18 10:37:22</t>
  </si>
  <si>
    <t>9/19/18 10:37:25</t>
  </si>
  <si>
    <t>9/19/18 10:37:51</t>
  </si>
  <si>
    <t>9/19/18 10:37:54</t>
  </si>
  <si>
    <t>9/19/18 10:38:21</t>
  </si>
  <si>
    <t>9/19/18 10:38:24</t>
  </si>
  <si>
    <t>9/19/18 10:38:55</t>
  </si>
  <si>
    <t>9/19/18 10:38:58</t>
  </si>
  <si>
    <t>9/19/18 10:39:19</t>
  </si>
  <si>
    <t>9/19/18 14:57:10</t>
  </si>
  <si>
    <t>9/19/18 14:59:11</t>
  </si>
  <si>
    <t>9/19/18 14:59:29</t>
  </si>
  <si>
    <t>9/19/18 15:00:46</t>
  </si>
  <si>
    <t>9/19/18 15:00:58</t>
  </si>
  <si>
    <t>9/19/18 15:01:37</t>
  </si>
  <si>
    <t>9/19/18 15:05:53</t>
  </si>
  <si>
    <t>9/19/18 15:06:35</t>
  </si>
  <si>
    <t>9/19/18 15:07:10</t>
  </si>
  <si>
    <t>9/19/18 15:07:45</t>
  </si>
  <si>
    <t>9/20/18 11:51:55</t>
  </si>
  <si>
    <t>9/20/18 12:03:32</t>
  </si>
  <si>
    <t>9/20/18 12:04:41</t>
  </si>
  <si>
    <t>9/20/18 12:06:56</t>
  </si>
  <si>
    <t xml:space="preserve">Enfermeria </t>
  </si>
  <si>
    <t>9/20/18 12:07:11</t>
  </si>
  <si>
    <t>9/20/18 12:08:35</t>
  </si>
  <si>
    <t>9/20/18 12:08:51</t>
  </si>
  <si>
    <t>9/20/18 12:10:20</t>
  </si>
  <si>
    <t>9/20/18 12:10:29</t>
  </si>
  <si>
    <t>9/20/18 12:11:22</t>
  </si>
  <si>
    <t>9/20/18 15:31:30</t>
  </si>
  <si>
    <t>9/20/18 15:36:37</t>
  </si>
  <si>
    <t>Médicina General</t>
  </si>
  <si>
    <t>9/20/18 15:37:43</t>
  </si>
  <si>
    <t>9/20/18 15:39:03</t>
  </si>
  <si>
    <t>9/20/18 15:39:16</t>
  </si>
  <si>
    <t>9/20/18 15:40:44</t>
  </si>
  <si>
    <t>MEDICINA  GENERAL</t>
  </si>
  <si>
    <t>9/20/18 15:41:00</t>
  </si>
  <si>
    <t>9/20/18 15:42:08</t>
  </si>
  <si>
    <t>9/20/18 15:42:27</t>
  </si>
  <si>
    <t>9/20/18 15:43:51</t>
  </si>
  <si>
    <t>9/21/18 6:56:43</t>
  </si>
  <si>
    <t>9/21/18 7:48:34</t>
  </si>
  <si>
    <t>Cirugias</t>
  </si>
  <si>
    <t>9/21/18 7:48:51</t>
  </si>
  <si>
    <t>9/21/18 7:49:24</t>
  </si>
  <si>
    <t xml:space="preserve">cirugias </t>
  </si>
  <si>
    <t>9/21/18 7:49:31</t>
  </si>
  <si>
    <t>9/21/18 7:50:19</t>
  </si>
  <si>
    <t>9/21/18 11:32:55</t>
  </si>
  <si>
    <t>9/21/18 11:40:10</t>
  </si>
  <si>
    <t>9/21/18 7:50:27</t>
  </si>
  <si>
    <t>9/21/18 11:46:36</t>
  </si>
  <si>
    <t>cirugias</t>
  </si>
  <si>
    <t>preguntas muy mal planteadas, asi como las respuestas, debería revisarse este tipo de cuestionario, además debería revisarse y actualizarse el formato actual de llenar consentimiento informado, pues no cumple con los requerimientos mínimos o adecuados para aplicárselo a los pacientes, es urgente aplicarlos.</t>
  </si>
  <si>
    <t>9/21/18 11:46:52</t>
  </si>
  <si>
    <t>9/21/18 12:44:30</t>
  </si>
  <si>
    <t>Ginecologia</t>
  </si>
  <si>
    <t>9/21/18 12:59:24</t>
  </si>
  <si>
    <t>9/21/18 13:08:31</t>
  </si>
  <si>
    <t>Medicina y cirugía general</t>
  </si>
  <si>
    <t>Hello!!!</t>
  </si>
  <si>
    <t>9/21/18 13:09:22</t>
  </si>
  <si>
    <t>9/21/18 13:10:37</t>
  </si>
  <si>
    <t xml:space="preserve">Medico general </t>
  </si>
  <si>
    <t>9/21/18 13:36:52</t>
  </si>
  <si>
    <t>9/21/18 13:37:28</t>
  </si>
  <si>
    <t>9/21/18 13:37:30</t>
  </si>
  <si>
    <t>9/21/18 13:38:01</t>
  </si>
  <si>
    <t>9/21/18 13:22:21</t>
  </si>
  <si>
    <t>9/21/18 13:38:24</t>
  </si>
  <si>
    <t>9/21/18 13:38:03</t>
  </si>
  <si>
    <t>9/21/18 13:38:26</t>
  </si>
  <si>
    <t>9/21/18 13:38:29</t>
  </si>
  <si>
    <t>9/21/18 13:38:54</t>
  </si>
  <si>
    <t>9/21/18 13:38:57</t>
  </si>
  <si>
    <t>9/21/18 13:39:20</t>
  </si>
  <si>
    <t>9/23/18 15:19:09</t>
  </si>
  <si>
    <t>9/23/18 15:30:49</t>
  </si>
  <si>
    <t>9/24/18 8:18:14</t>
  </si>
  <si>
    <t>9/24/18 8:25:04</t>
  </si>
  <si>
    <t>9/24/18 8:41:59</t>
  </si>
  <si>
    <t>9/24/18 8:48:32</t>
  </si>
  <si>
    <t>9/24/18 10:36:49</t>
  </si>
  <si>
    <t>9/24/18 10:41:01</t>
  </si>
  <si>
    <t>9/24/18 10:43:10</t>
  </si>
  <si>
    <t>9/24/18 10:45:43</t>
  </si>
  <si>
    <t>9/24/18 10:45:49</t>
  </si>
  <si>
    <t>9/24/18 10:47:37</t>
  </si>
  <si>
    <t>9/24/18 10:48:00</t>
  </si>
  <si>
    <t>9/24/18 10:49:58</t>
  </si>
  <si>
    <t>9/24/18 10:50:04</t>
  </si>
  <si>
    <t>9/24/18 10:51:27</t>
  </si>
  <si>
    <t>9/24/18 11:16:20</t>
  </si>
  <si>
    <t>9/24/18 11:19:59</t>
  </si>
  <si>
    <t>9/24/18 11:20:21</t>
  </si>
  <si>
    <t>9/24/18 11:21:20</t>
  </si>
  <si>
    <t>9/24/18 11:21:25</t>
  </si>
  <si>
    <t>9/24/18 11:22:01</t>
  </si>
  <si>
    <t>9/24/18 11:25:07</t>
  </si>
  <si>
    <t>9/24/18 11:25:44</t>
  </si>
  <si>
    <t>9/24/18 12:19:38</t>
  </si>
  <si>
    <t>9/24/18 12:23:29</t>
  </si>
  <si>
    <t xml:space="preserve">medicina general ebais santa Gertrudis </t>
  </si>
  <si>
    <t>9/24/18 12:24:02</t>
  </si>
  <si>
    <t>9/24/18 12:25:06</t>
  </si>
  <si>
    <t>medicina general Ebais Central 5</t>
  </si>
  <si>
    <t>9/24/18 12:25:15</t>
  </si>
  <si>
    <t>9/24/18 12:26:03</t>
  </si>
  <si>
    <t xml:space="preserve">medicina general ebais Tacares </t>
  </si>
  <si>
    <t>9/24/18 12:25:46</t>
  </si>
  <si>
    <t>9/24/18 12:28:50</t>
  </si>
  <si>
    <t>9/24/18 12:30:33</t>
  </si>
  <si>
    <t>9/24/18 12:31:34</t>
  </si>
  <si>
    <t xml:space="preserve">Medicina general Ebais Tacares </t>
  </si>
  <si>
    <t>9/24/18 12:31:45</t>
  </si>
  <si>
    <t>9/24/18 12:33:12</t>
  </si>
  <si>
    <t>Medicina general Ebais Central 3</t>
  </si>
  <si>
    <t>9/24/18 13:01:30</t>
  </si>
  <si>
    <t>9/24/18 13:04:30</t>
  </si>
  <si>
    <t>9/24/18 13:08:59</t>
  </si>
  <si>
    <t>9/24/18 13:13:08</t>
  </si>
  <si>
    <t>9/24/18 13:25:23</t>
  </si>
  <si>
    <t>9/24/18 13:31:08</t>
  </si>
  <si>
    <t>ebais monterrey</t>
  </si>
  <si>
    <t>9/24/18 18:46:35</t>
  </si>
  <si>
    <t>9/24/18 18:51:52</t>
  </si>
  <si>
    <t>9/25/18 13:40:37</t>
  </si>
  <si>
    <t>9/25/18 13:41:59</t>
  </si>
  <si>
    <t>EBAIS ANGELES 2</t>
  </si>
  <si>
    <t>9/25/18 13:42:28</t>
  </si>
  <si>
    <t>9/25/18 13:43:20</t>
  </si>
  <si>
    <t>EBAIS ANGELES 1</t>
  </si>
  <si>
    <t>9/25/18 13:40:48</t>
  </si>
  <si>
    <t>9/25/18 14:03:12</t>
  </si>
  <si>
    <t>Medicina Interna</t>
  </si>
  <si>
    <t>El Hospital Dr. Chacón Paut atiende dos tipos diferentes de poblaciones de pacientes portadores de trastornos mentales: pacientes con discapacidad cognitiva importante en condición de abandono crónicamente institucionalizados que no tienen capacidad mental para consentir y pacientes portadores de trastornos psiquiátricos que ingresan en servicios de atención de corta y mediana estancia con capacidad potencial de consentir. No se realizan procedimientos quirúrgicos u odontológicos de riesgo aunque sí se realiza docencia y se solicitan pruebas para detección de HIV.</t>
  </si>
  <si>
    <t>9/26/18 11:23:43</t>
  </si>
  <si>
    <t>9/26/18 11:30:22</t>
  </si>
  <si>
    <t>Lic. Asdrúbal Quesada Jimenez</t>
  </si>
  <si>
    <t>8/21/2018</t>
  </si>
  <si>
    <t>consentimiento informado  , aspectos básicos , se evacuo dudas de los profesionales quienes deben de firmar , cuando se debe aplicar  el CI , que pasa en caso de menores " grandes" , de 17-16 años , dudas sobre asentimiento etc</t>
  </si>
  <si>
    <t>se ha mejorado en cuanto al llenado del formulario , hay mas compromiso por parte de los funcionarios involucrados , seria saludable reforzar enfermería , referente en el uso del formulario de consentimiento  sobre todo en transfusiones , uso de medios de contraste, quimioterapia , cirugía menos , lavado de oídos , pruebas de HIV etc</t>
  </si>
  <si>
    <t>9/26/18 18:15:33</t>
  </si>
  <si>
    <t>9/26/18 18:26:05</t>
  </si>
  <si>
    <t>carlos alberto flores rosales</t>
  </si>
  <si>
    <t>8/29/2018</t>
  </si>
  <si>
    <t>información general sobre consentimiento informado, generalidades, conceptos</t>
  </si>
  <si>
    <t xml:space="preserve">se le brinda mayor informacion y educacion a los pacientes, se dan recomendaciones a los profesionales en cuanto a la indicacion  de que se brindo la educacion en  el expendiente digital, se educa a personal de nuestra area de salud en cuanto al tema de consentimiento informado, donde se le aclaro muchas dudas en cuanto a este tema. existen muchas oportunidades de crecimiento profesional, para llenar esos vacios en cuanto a generalidades del consentimiento informado. En la pacientes analfabetas y mas sencillas fue mas dificil recolectar la informacion poder explicarles sobre el consentimiento informado en cuanto  a la prueba de HIV, por lo que se utilizo lenguaje sencillo para y les explica en varias ocasiones para que comprendieran sobre que es un derecho de los pacientes recibir la informacion. </t>
  </si>
  <si>
    <t>9/26/18 20:12:02</t>
  </si>
  <si>
    <t>9/26/18 20:21:07</t>
  </si>
  <si>
    <t>Dra. Francini Garita Quesada</t>
  </si>
  <si>
    <t xml:space="preserve">Se ha mejorado respecto a evaluaciones previas en la indicación del HIV en embarazadas.
Aún tenemos deficiencias en el personal médico en  lo referente al abordaje de los menores de edad.
No se evaluó aplicación de consentimiento informado en personas con discapacidad, por no tener casos en este semestre </t>
  </si>
  <si>
    <t>9/27/18 13:33:21</t>
  </si>
  <si>
    <t>9/27/18 14:28:58</t>
  </si>
  <si>
    <t>María Lorena Serrano Castro</t>
  </si>
  <si>
    <t>9/26/2018</t>
  </si>
  <si>
    <t>Llenado correcto del documento de CI haciendo énfasis cuando procede su llenado y cuando no. También se hace énfasis en que el CI constituye un proceso de comunicación en el cual la parte verbal es fundamental con el fin de aclararle al paciente cualquier duda.
Dado las características del hospital, se hace necesario revisar el procedimiento para el correcto llenado del CI con fines de docencia en el caso de pacientes de larga estancia portadores de disfunción cognitiva. Deberá definirse si corresponde a la Dirección Médica como representante legal la autorización respectiva mediante llenado de CI ya que en estos casos no se ha estado llenando dicho documento.</t>
  </si>
  <si>
    <t>El Hospital Dr. Chacón Paut es un hospital nacional especializado en Psiquiatría en el cual no se realizan procedimientos quirúrgicos mayores. Se realiza prueba para detección de VIH y se realizan actividades de docencia.</t>
  </si>
  <si>
    <t>Mediante el análisis del I semestre se ha encontrado que actualmente el llenado del CI se realiza de forma más apropiada y en los casos que corresponde ya que previamente se estaba llenando el documento para solicitarle al paciente autorización para ingresar, para ser atendido por las diferentes disciplinas y para recibir tratamiento farmacológico. Actualmente el CI se llena sobre todo cuando se va a solicitar prueba HIV o con fines de docencia ya que en el hospital no se realizan procedimientos diagnósticos o quirúrgicos de riesgo. 
Sin embargo, se detectaron algunas fallas en el llenado del CI para algunos casos en los cuales procedía así como llenado del mismo en algunos casos en los que no procedía.</t>
  </si>
  <si>
    <t>9/27/18 13:10:26</t>
  </si>
  <si>
    <t>9/27/18 14:33:03</t>
  </si>
  <si>
    <t>Dra. Zita Víquez Pineda</t>
  </si>
  <si>
    <t>9/27/2018</t>
  </si>
  <si>
    <t>se les recordó a los 5 funcionarios encuestados en qué fallaron y qué casos debe realizárseles el consentimiento informado a lo profesionales y al personal de enfermería para que esté atento también.</t>
  </si>
  <si>
    <t>Se hace el trabajo y se está recordando , a pesar de ello hay personal que se le olvida.  Se seguirá recordando este tema en las reuniones de educación continua</t>
  </si>
  <si>
    <t>9/27/18 13:43:16</t>
  </si>
  <si>
    <t>9/27/18 14:40:40</t>
  </si>
  <si>
    <t>DRA. CINTHYA MONGE CEDEÑO  //  DR. GERARDO COTO VARGAS</t>
  </si>
  <si>
    <t>Se repasó en reunión con el personal de enfermería de Sala de Operaciones, Cirugía Ambulatoria y Hospitalización; así como con los médicos del Servicio de Cirugía,  el Reglamento de Consentimiento Informado de la CCSS. Se revisaron los temas que no estaban claros de los cuestionarios, a saber; la persona encargada de solicitar el conseguimiento informado, a quien solicitar el consentimiento informado en caso de pacientes con discapacidad cognitiva y la definición clara del proceso de consentimiento informado.</t>
  </si>
  <si>
    <t>NA</t>
  </si>
  <si>
    <t>Cambios Significativos durante el semestre: Posterior al proceso de divulgación realizado a finales del años pasado el personal médico del servicio de cirugía amplió su conocimiento del Reglamento de Consentimiento Informado y por consiguiente mejoró el proceso de realización del mismo. Adicionalmente todos los pacientes entrevistados contestaron el cuestionario de forma correcta, y por lo tanto están bien informados de sus derechos como usuarios. 
Oportunidades de Mejora: se debe mejorar y corregir algunos conceptos fundamentales de la práctica del consentimiento informado en el personal de Sala de Operaciones y Hospitalización.</t>
  </si>
  <si>
    <t>9/26/18 10:28:37</t>
  </si>
  <si>
    <t>9/26/18 10:40:14</t>
  </si>
  <si>
    <t>9/26/18 11:17:52</t>
  </si>
  <si>
    <t>9/26/18 11:19:29</t>
  </si>
  <si>
    <t>9/26/18 11:21:49</t>
  </si>
  <si>
    <t>9/26/18 11:23:11</t>
  </si>
  <si>
    <t>9/26/18 11:33:47</t>
  </si>
  <si>
    <t>9/26/18 11:34:50</t>
  </si>
  <si>
    <t>9/26/18 11:34:54</t>
  </si>
  <si>
    <t>9/26/18 11:35:37</t>
  </si>
  <si>
    <t>9/26/18 11:35:40</t>
  </si>
  <si>
    <t>9/26/18 11:36:25</t>
  </si>
  <si>
    <t>9/26/18 18:27:01</t>
  </si>
  <si>
    <t>9/26/18 18:29:16</t>
  </si>
  <si>
    <t>9/26/18 18:29:23</t>
  </si>
  <si>
    <t>9/26/18 18:30:43</t>
  </si>
  <si>
    <t>9/26/18 18:30:52</t>
  </si>
  <si>
    <t>9/26/18 18:32:30</t>
  </si>
  <si>
    <t>9/26/18 18:32:36</t>
  </si>
  <si>
    <t>9/26/18 18:34:26</t>
  </si>
  <si>
    <t>9/26/18 18:34:36</t>
  </si>
  <si>
    <t>9/26/18 18:35:25</t>
  </si>
  <si>
    <t>9/26/18 18:35:32</t>
  </si>
  <si>
    <t>9/26/18 18:36:39</t>
  </si>
  <si>
    <t>9/26/18 18:36:44</t>
  </si>
  <si>
    <t>9/26/18 18:37:39</t>
  </si>
  <si>
    <t>9/26/18 18:37:48</t>
  </si>
  <si>
    <t>9/26/18 18:38:56</t>
  </si>
  <si>
    <t>9/26/18 18:39:01</t>
  </si>
  <si>
    <t>9/26/18 18:40:43</t>
  </si>
  <si>
    <t>9/26/18 18:40:50</t>
  </si>
  <si>
    <t>9/26/18 18:41:40</t>
  </si>
  <si>
    <t>9/26/18 19:18:14</t>
  </si>
  <si>
    <t>9/26/18 19:25:06</t>
  </si>
  <si>
    <t>9/26/18 19:37:11</t>
  </si>
  <si>
    <t>9/26/18 19:38:28</t>
  </si>
  <si>
    <t>9/26/18 19:39:01</t>
  </si>
  <si>
    <t>9/26/18 19:41:47</t>
  </si>
  <si>
    <t>No pensé que para esto se pidiera información</t>
  </si>
  <si>
    <t>9/26/18 19:43:24</t>
  </si>
  <si>
    <t>9/26/18 19:45:35</t>
  </si>
  <si>
    <t>9/26/18 19:26:16</t>
  </si>
  <si>
    <t>9/26/18 19:50:30</t>
  </si>
  <si>
    <t>9/26/18 19:45:42</t>
  </si>
  <si>
    <t>9/26/18 19:57:51</t>
  </si>
  <si>
    <t>9/26/18 19:57:55</t>
  </si>
  <si>
    <t>9/26/18 19:58:59</t>
  </si>
  <si>
    <t>9/26/18 19:59:12</t>
  </si>
  <si>
    <t>9/26/18 20:01:04</t>
  </si>
  <si>
    <t>9/26/18 20:01:34</t>
  </si>
  <si>
    <t>9/26/18 20:02:41</t>
  </si>
  <si>
    <t>9/26/18 20:02:45</t>
  </si>
  <si>
    <t>9/26/18 20:03:42</t>
  </si>
  <si>
    <t>9/27/18 12:41:48</t>
  </si>
  <si>
    <t>9/27/18 12:45:35</t>
  </si>
  <si>
    <t>9/27/18 13:37:30</t>
  </si>
  <si>
    <t>9/27/18 13:42:57</t>
  </si>
  <si>
    <t>9/27/18 13:43:08</t>
  </si>
  <si>
    <t>9/27/18 13:44:49</t>
  </si>
  <si>
    <t>9/27/18 13:44:58</t>
  </si>
  <si>
    <t>9/27/18 13:45:55</t>
  </si>
  <si>
    <t>9/27/18 13:46:09</t>
  </si>
  <si>
    <t>9/27/18 13:47:14</t>
  </si>
  <si>
    <t>9/27/18 13:47:18</t>
  </si>
  <si>
    <t>9/27/18 13:48:00</t>
  </si>
  <si>
    <t>9/27/18 13:48:03</t>
  </si>
  <si>
    <t>9/27/18 13:50:42</t>
  </si>
  <si>
    <t>9/27/18 13:50:45</t>
  </si>
  <si>
    <t>9/27/18 13:51:24</t>
  </si>
  <si>
    <t>9/27/18 13:51:28</t>
  </si>
  <si>
    <t>9/27/18 13:52:37</t>
  </si>
  <si>
    <t>9/27/18 13:52:42</t>
  </si>
  <si>
    <t>9/27/18 13:53:27</t>
  </si>
  <si>
    <t>9/27/18 13:53:30</t>
  </si>
  <si>
    <t>9/27/18 14:03:57</t>
  </si>
  <si>
    <t>9/27/18 14:04:00</t>
  </si>
  <si>
    <t>9/27/18 14:04:47</t>
  </si>
  <si>
    <t>9/27/18 12:45:41</t>
  </si>
  <si>
    <t>9/27/18 14:37:08</t>
  </si>
  <si>
    <t>9/27/18 14:37:16</t>
  </si>
  <si>
    <t>9/27/18 14:38:24</t>
  </si>
  <si>
    <t>9/27/18 14:38:40</t>
  </si>
  <si>
    <t>9/27/18 14:54:58</t>
  </si>
  <si>
    <t>9/27/18 14:55:09</t>
  </si>
  <si>
    <t>9/27/18 14:55:29</t>
  </si>
  <si>
    <t>9/27/18 14:55:33</t>
  </si>
  <si>
    <t>9/27/18 14:55:57</t>
  </si>
  <si>
    <t>9/27/18 14:56:01</t>
  </si>
  <si>
    <t>9/27/18 14:56:21</t>
  </si>
  <si>
    <t>9/27/18 14:56:27</t>
  </si>
  <si>
    <t>9/27/18 15:19:52</t>
  </si>
  <si>
    <t>9/27/18 15:19:56</t>
  </si>
  <si>
    <t>9/27/18 15:39:54</t>
  </si>
  <si>
    <t>9/28/18 12:59:09</t>
  </si>
  <si>
    <t>9/28/18 13:00:55</t>
  </si>
  <si>
    <t>No brindó información, ni pidió firmar boleta de laboratorio</t>
  </si>
  <si>
    <t>9/25/18 17:07:09</t>
  </si>
  <si>
    <t>9/25/18 17:14:40</t>
  </si>
  <si>
    <t>Psiquiatría</t>
  </si>
  <si>
    <t>9/26/18 9:40:56</t>
  </si>
  <si>
    <t>9/26/18 9:47:30</t>
  </si>
  <si>
    <t>9/26/18 11:36:34</t>
  </si>
  <si>
    <t>9/26/18 11:41:25</t>
  </si>
  <si>
    <t>9/26/18 11:41:29</t>
  </si>
  <si>
    <t>9/26/18 11:43:58</t>
  </si>
  <si>
    <t>9/26/18 11:44:06</t>
  </si>
  <si>
    <t>9/26/18 11:45:47</t>
  </si>
  <si>
    <t>9/26/18 11:46:00</t>
  </si>
  <si>
    <t>9/26/18 11:47:45</t>
  </si>
  <si>
    <t>cirugia</t>
  </si>
  <si>
    <t>9/26/18 11:47:57</t>
  </si>
  <si>
    <t>9/26/18 11:54:36</t>
  </si>
  <si>
    <t>9/26/18 14:32:49</t>
  </si>
  <si>
    <t>9/26/18 14:50:13</t>
  </si>
  <si>
    <t xml:space="preserve">Escolares y adolescentes </t>
  </si>
  <si>
    <t xml:space="preserve">Valorar replantear pregunta nueve pues depende grado de alteración  cognitiva </t>
  </si>
  <si>
    <t>9/26/18 14:32:50</t>
  </si>
  <si>
    <t>9/26/18 15:05:39</t>
  </si>
  <si>
    <t xml:space="preserve">Pre escolares  y adolescentes </t>
  </si>
  <si>
    <t>9/26/18 15:11:08</t>
  </si>
  <si>
    <t>9/26/18 15:15:57</t>
  </si>
  <si>
    <t xml:space="preserve">Pre escolares y adolescentes </t>
  </si>
  <si>
    <t>9/26/18 19:09:58</t>
  </si>
  <si>
    <t>9/26/18 19:14:05</t>
  </si>
  <si>
    <t>9/26/18 19:14:44</t>
  </si>
  <si>
    <t>9/26/18 19:17:33</t>
  </si>
  <si>
    <t>9/26/18 19:17:59</t>
  </si>
  <si>
    <t>9/26/18 19:19:29</t>
  </si>
  <si>
    <t>9/26/18 19:19:36</t>
  </si>
  <si>
    <t>9/26/18 19:21:29</t>
  </si>
  <si>
    <t>9/26/18 19:21:35</t>
  </si>
  <si>
    <t>9/26/18 19:23:03</t>
  </si>
  <si>
    <t>9/26/18 19:29:46</t>
  </si>
  <si>
    <t>9/26/18 19:35:07</t>
  </si>
  <si>
    <t>9/26/18 20:04:05</t>
  </si>
  <si>
    <t>9/26/18 20:06:07</t>
  </si>
  <si>
    <t>9/26/18 20:06:44</t>
  </si>
  <si>
    <t>9/26/18 20:08:29</t>
  </si>
  <si>
    <t>9/26/18 20:08:50</t>
  </si>
  <si>
    <t>9/26/18 20:10:14</t>
  </si>
  <si>
    <t>9/26/18 20:10:17</t>
  </si>
  <si>
    <t>9/26/18 20:11:44</t>
  </si>
  <si>
    <t>9/27/18 11:00:00</t>
  </si>
  <si>
    <t>9/27/18 11:07:11</t>
  </si>
  <si>
    <t>UNIDAD DE TRUMA</t>
  </si>
  <si>
    <t>9/27/18 12:55:26</t>
  </si>
  <si>
    <t>9/27/18 13:08:13</t>
  </si>
  <si>
    <t>9/27/18 14:20:25</t>
  </si>
  <si>
    <t>9/27/18 14:28:49</t>
  </si>
  <si>
    <t>Pediatria lactantes mayores</t>
  </si>
  <si>
    <t>9/27/18 14:27:41</t>
  </si>
  <si>
    <t>9/27/18 14:30:14</t>
  </si>
  <si>
    <t>medico consulta externa</t>
  </si>
  <si>
    <t>9/27/18 14:23:35</t>
  </si>
  <si>
    <t>9/27/18 14:30:33</t>
  </si>
  <si>
    <t>Cirugia Menor.</t>
  </si>
  <si>
    <t>9/27/18 14:30:21</t>
  </si>
  <si>
    <t>9/27/18 14:32:26</t>
  </si>
  <si>
    <t>odontologo</t>
  </si>
  <si>
    <t>9/27/18 14:31:14</t>
  </si>
  <si>
    <t>9/27/18 14:33:46</t>
  </si>
  <si>
    <t>Cirugia menor y Consulta Externa.</t>
  </si>
  <si>
    <t>9/27/18 14:33:00</t>
  </si>
  <si>
    <t>9/27/18 14:34:09</t>
  </si>
  <si>
    <t>9/27/18 13:21:31</t>
  </si>
  <si>
    <t>9/27/18 14:34:48</t>
  </si>
  <si>
    <t>9/27/18 14:33:54</t>
  </si>
  <si>
    <t>9/27/18 14:34:56</t>
  </si>
  <si>
    <t>Cirugia Menor</t>
  </si>
  <si>
    <t>9/27/18 14:34:50</t>
  </si>
  <si>
    <t>9/27/18 14:35:36</t>
  </si>
  <si>
    <t>9/27/18 14:34:13</t>
  </si>
  <si>
    <t>9/27/18 14:35:40</t>
  </si>
  <si>
    <t>9/27/18 14:34:59</t>
  </si>
  <si>
    <t>9/27/18 14:36:09</t>
  </si>
  <si>
    <t>cirugia menor y Consulta externa.</t>
  </si>
  <si>
    <t>9/27/18 14:36:17</t>
  </si>
  <si>
    <t>9/27/18 14:38:00</t>
  </si>
  <si>
    <t>cirugia menor</t>
  </si>
  <si>
    <t>9/27/18 14:34:06</t>
  </si>
  <si>
    <t>9/27/18 14:42:56</t>
  </si>
  <si>
    <t>lactantes menores</t>
  </si>
  <si>
    <t>9/27/18 14:35:43</t>
  </si>
  <si>
    <t>9/27/18 14:44:48</t>
  </si>
  <si>
    <t>9/27/18 14:45:03</t>
  </si>
  <si>
    <t>9/27/18 14:46:38</t>
  </si>
  <si>
    <t>9/27/18 14:43:24</t>
  </si>
  <si>
    <t>9/27/18 14:48:38</t>
  </si>
  <si>
    <t>Lactantes menores</t>
  </si>
  <si>
    <t>9/27/18 14:36:08</t>
  </si>
  <si>
    <t>9/27/18 14:54:15</t>
  </si>
  <si>
    <t>9/27/18 15:32:53</t>
  </si>
  <si>
    <t>9/27/18 15:39:03</t>
  </si>
  <si>
    <t>Estructuras Residenciales</t>
  </si>
  <si>
    <t>9/27/18 14:46:45</t>
  </si>
  <si>
    <t>9/27/18 15:41:01</t>
  </si>
  <si>
    <t xml:space="preserve">EBAIS SAN JOSÉ DE LA MONTAÑA </t>
  </si>
  <si>
    <t xml:space="preserve">EBAIS San José de la Montaña </t>
  </si>
  <si>
    <t xml:space="preserve">EBAIS buena vista </t>
  </si>
  <si>
    <t xml:space="preserve">EBAIS San Pablo </t>
  </si>
  <si>
    <t>EBAIS San Pedro 1</t>
  </si>
  <si>
    <t>EBAIS san Pedro 2</t>
  </si>
  <si>
    <t xml:space="preserve">EBAIS san Roque </t>
  </si>
  <si>
    <t>Medicina mixta</t>
  </si>
  <si>
    <t>REGIÓN</t>
  </si>
  <si>
    <t>PROMEDIO</t>
  </si>
  <si>
    <t xml:space="preserve">TOTAL </t>
  </si>
  <si>
    <t xml:space="preserve">REGION </t>
  </si>
  <si>
    <t>NUMERO</t>
  </si>
  <si>
    <t>CUMPLE</t>
  </si>
  <si>
    <t xml:space="preserve">NO CUMPLE </t>
  </si>
  <si>
    <t>Erick Castillo Morera</t>
  </si>
  <si>
    <t>se incluyo en el llenado del formulario a profesionales personal sustituto, los cuales nunca han tenido una capacitación en cuanto a procesos de consentimiento informado lo que puede alterar los resultados, como plan de mejora se educo a dicho personal y se les hizo llegar por escrito el reglamento de consentimiento informado</t>
  </si>
  <si>
    <t>Mariela Chavarría Montero</t>
  </si>
  <si>
    <t>En la presente evaluación se logra evidenciar que tanto los profesionales como los usuarios tienen diferencias de conceptos y no se tiene establecido lis derechos y los deberes de la aplicación y la actuación conforme la respuesta del paciente así como por parte de los usuarios el actuar también, depende de su respuesta. 
Se estará coordinado para una docencia para el siguiente año sobre el reglamento del concienrimejtno informado y su adecuada aplicación y usos</t>
  </si>
  <si>
    <t>Gabriela Castro Hidalgo</t>
  </si>
  <si>
    <t xml:space="preserve">Importancia del llenado completo del Consentimiento Informado.
Efecto positivo de brindar información al paciente incluyéndolo en el proceso de atención.
</t>
  </si>
  <si>
    <t>PICSP-076-18</t>
  </si>
  <si>
    <t>El seguimiento al Consentimiento informado, con las variantes que se aplicaron para este semestre ( paciente con déficit cognitivo), siempre genera un espacio de conversación, información e incluso discusión entre los participantes por la diferencia de criterios. Todo esto resulta en un intercambio enriquecedor de conocimientos cumpliendo con el objetivo de generar conciencia y oportunidades de mejora.</t>
  </si>
  <si>
    <t>91</t>
  </si>
  <si>
    <t>EDUS</t>
  </si>
  <si>
    <t>Sala de Operaciones</t>
  </si>
  <si>
    <t>%CUMPLE</t>
  </si>
  <si>
    <t>%NOCUMPLE</t>
  </si>
  <si>
    <t>Dr. Randall Angulo</t>
  </si>
  <si>
    <t>Que es CI
Cuando aplicar el CI
Tipos de CI</t>
  </si>
  <si>
    <t xml:space="preserve">Hay una mejoría en el concimiento que poseen los funcionarios sobre la aplicación del CI, así como en la aplicación del mismo, pero los usuarios parecen no entender tan cabalmente dicho proceso. Se debe de trabajar con la comunidad en este particular, para lo cual es importante que los responsables tengamos tiempo determinado en nuestra agenda por mes. </t>
  </si>
  <si>
    <t xml:space="preserve">Franciny Delgado Cervantes (madre menor de edad) </t>
  </si>
  <si>
    <t>Shirley Aguila Dávila</t>
  </si>
  <si>
    <t xml:space="preserve">Ada Nuñez Arguedas </t>
  </si>
  <si>
    <t xml:space="preserve">Maritza Fallas Leandro </t>
  </si>
  <si>
    <t xml:space="preserve">Haydee Sandoval Camacho </t>
  </si>
  <si>
    <t>10/15/18 14:18:37</t>
  </si>
  <si>
    <t>10/15/18 14:20:22</t>
  </si>
  <si>
    <t>10/15/18 14:20:27</t>
  </si>
  <si>
    <t>10/15/18 14:21:30</t>
  </si>
  <si>
    <t>10/15/18 14:21:32</t>
  </si>
  <si>
    <t>10/15/18 14:22:15</t>
  </si>
  <si>
    <t>10/15/18 14:22:20</t>
  </si>
  <si>
    <t>10/15/18 14:23:22</t>
  </si>
  <si>
    <t>10/15/18 14:23:26</t>
  </si>
  <si>
    <t>10/15/18 14:24:21</t>
  </si>
  <si>
    <t>10/15/18 14:24:25</t>
  </si>
  <si>
    <t>10/15/18 14:25:13</t>
  </si>
  <si>
    <t>10/15/18 14:25:17</t>
  </si>
  <si>
    <t>10/15/18 14:26:06</t>
  </si>
  <si>
    <t>10/15/18 14:26:10</t>
  </si>
  <si>
    <t>10/15/18 14:28:06</t>
  </si>
  <si>
    <t>10/15/18 14:28:08</t>
  </si>
  <si>
    <t>10/15/18 14:28:58</t>
  </si>
  <si>
    <t>Atencion domiciliar</t>
  </si>
  <si>
    <t>Medicina Familiar</t>
  </si>
  <si>
    <t>repetido</t>
  </si>
  <si>
    <t>repetida</t>
  </si>
  <si>
    <t>Fracisco Viquez Garita-Adriana Padilla Badilla</t>
  </si>
  <si>
    <t>Repaso y conceptos de Reglamento de Consentimiento Informado</t>
  </si>
  <si>
    <t>Al comparar el ejercicio de la capacitacion con los funcionarios con respecto a los hallazgos de los cuestionarios se identifica que existe una necesidad de capacitacion constante y refrescamiento de conceptos.
Debe mencionarse que efectivamente el manejo del llenado del Consentimiento informado es un concepto que se empodera en el quehacer diario de los medicos.</t>
  </si>
  <si>
    <t xml:space="preserve">Dra. Hazel Gutierrez Ramirez </t>
  </si>
  <si>
    <t xml:space="preserve">Aplicación adecuada del Consentimiento Informado en la práctica asistencial  </t>
  </si>
  <si>
    <t>12345</t>
  </si>
  <si>
    <t xml:space="preserve">Aun hay de forma periódica expedientes que se encuentran incompletos, lo ideal seria sacar citas con dichos servicios para hacer charla formal con las jefaturas de las mismas, </t>
  </si>
  <si>
    <t>Aclaración preguntas 7 y 10 del cuestionario de profesionales a los que se aplicó. Realimentación de temas como revocar el consentimiento informado, capacidad cognitiva y toma de decisiones.</t>
  </si>
  <si>
    <t>Se ha realizado cambios significativos sobre el consentimiento informado, las capacitaciones tienen impactos satisfactorios.  No obstante, se deben establecer acciones de mejora al momento de realizar sustituciones, ya que estos profesionales carecen de los lineamientos en el tema y se tiende a confundir, algunas definiciones.  La realización de seguimientos, es clave para la mejora continua.</t>
  </si>
  <si>
    <t>Muy amable el Dr Gutiérrez</t>
  </si>
  <si>
    <t xml:space="preserve">Unidad de Desarrollo </t>
  </si>
  <si>
    <t xml:space="preserve">Pre escolares y escolares </t>
  </si>
  <si>
    <t xml:space="preserve">Residente de pediatría </t>
  </si>
  <si>
    <t>Servicio de Cirugía</t>
  </si>
  <si>
    <t>Servicio de Enfermeria</t>
  </si>
  <si>
    <t>Servicio de Enfermería</t>
  </si>
  <si>
    <t>Servicio de enfermeria</t>
  </si>
  <si>
    <t>Aún es posible mejorar el registro del proceso de consentimiento informado en los expedientes de salud del centro. Se recomienda instar a los funcionarios a participar de los cursos disponible en línea. La información de los cursos la puede consultar en http://www.cendeisss.sa.cr/wp/index.php/programas-educativos/</t>
  </si>
  <si>
    <t>Aún es posible mejorar el cumplimento de la divulgación de los resultadas de esta evaluación.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</si>
</sst>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m/d/yy\ h:mm:ss"/>
    <numFmt numFmtId="166" formatCode="0.0"/>
  </numFmts>
  <fonts count="19" x14ac:knownFonts="1">
    <font>
      <sz val="11"/>
      <color theme="1"/>
      <name val="Calibri"/>
      <family val="2"/>
      <scheme val="minor"/>
    </font>
    <font>
      <u/>
      <sz val="11"/>
      <color theme="10"/>
      <name val="Calibri"/>
      <family val="2"/>
      <scheme val="minor"/>
    </font>
    <font>
      <sz val="11"/>
      <name val="Calibri"/>
      <family val="2"/>
      <scheme val="minor"/>
    </font>
    <font>
      <sz val="10"/>
      <name val="MS Sans Serif"/>
      <family val="2"/>
    </font>
    <font>
      <sz val="9"/>
      <name val="Lucida Sans Typewriter"/>
      <family val="3"/>
    </font>
    <font>
      <sz val="11"/>
      <color theme="0"/>
      <name val="Calibri"/>
      <family val="2"/>
      <scheme val="minor"/>
    </font>
    <font>
      <sz val="11"/>
      <color rgb="FF000000"/>
      <name val="Calibri"/>
      <family val="2"/>
    </font>
    <font>
      <b/>
      <sz val="11"/>
      <color theme="1"/>
      <name val="Calibri"/>
      <family val="2"/>
      <scheme val="minor"/>
    </font>
    <font>
      <sz val="15.4"/>
      <color rgb="FF363636"/>
      <name val="Segoe UI Light"/>
      <family val="2"/>
    </font>
    <font>
      <sz val="10"/>
      <color theme="1"/>
      <name val="Calibri"/>
      <family val="2"/>
      <scheme val="minor"/>
    </font>
    <font>
      <sz val="24"/>
      <color theme="1"/>
      <name val="Calibri"/>
      <family val="2"/>
      <scheme val="minor"/>
    </font>
    <font>
      <sz val="9"/>
      <color indexed="81"/>
      <name val="Tahoma"/>
      <family val="2"/>
    </font>
    <font>
      <sz val="11"/>
      <color rgb="FFFF0000"/>
      <name val="Calibri"/>
      <family val="2"/>
      <scheme val="minor"/>
    </font>
    <font>
      <sz val="12"/>
      <color theme="1"/>
      <name val="Calibri"/>
      <family val="2"/>
      <scheme val="minor"/>
    </font>
    <font>
      <b/>
      <sz val="12"/>
      <color theme="1"/>
      <name val="Calibri"/>
      <family val="2"/>
      <scheme val="minor"/>
    </font>
    <font>
      <sz val="12"/>
      <color rgb="FF000000"/>
      <name val="Calibri"/>
      <family val="2"/>
    </font>
    <font>
      <b/>
      <sz val="14"/>
      <color theme="0"/>
      <name val="Calibri"/>
      <family val="2"/>
      <scheme val="minor"/>
    </font>
    <font>
      <sz val="9"/>
      <color theme="1"/>
      <name val="Calibri"/>
      <family val="2"/>
      <scheme val="minor"/>
    </font>
    <font>
      <sz val="8"/>
      <color theme="1"/>
      <name val="Calibri"/>
      <family val="2"/>
      <scheme val="minor"/>
    </font>
  </fonts>
  <fills count="4">
    <fill>
      <patternFill patternType="none"/>
    </fill>
    <fill>
      <patternFill patternType="gray125"/>
    </fill>
    <fill>
      <patternFill patternType="solid">
        <fgColor theme="3"/>
        <bgColor indexed="64"/>
      </patternFill>
    </fill>
    <fill>
      <patternFill patternType="solid">
        <fgColor theme="4"/>
        <bgColor indexed="64"/>
      </patternFill>
    </fill>
  </fills>
  <borders count="14">
    <border>
      <left/>
      <right/>
      <top/>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1" fillId="0" borderId="0" applyNumberFormat="0"/>
    <xf numFmtId="0" fontId="3" fillId="0" borderId="0"/>
  </cellStyleXfs>
  <cellXfs count="103">
    <xf numFmtId="0" fontId="0" fillId="0" borderId="0" xfId="0"/>
    <xf numFmtId="165" fontId="0" fillId="0" borderId="0" xfId="0" applyNumberFormat="1"/>
    <xf numFmtId="164" fontId="0" fillId="0" borderId="0" xfId="0" applyNumberFormat="1"/>
    <xf numFmtId="49" fontId="0" fillId="0" borderId="0" xfId="0" applyNumberFormat="1"/>
    <xf numFmtId="0" fontId="4" fillId="0" borderId="0" xfId="2" quotePrefix="1" applyNumberFormat="1" applyFont="1" applyFill="1"/>
    <xf numFmtId="49" fontId="0" fillId="0" borderId="1" xfId="0" applyNumberFormat="1" applyFont="1" applyFill="1" applyBorder="1"/>
    <xf numFmtId="0" fontId="0" fillId="0" borderId="0" xfId="0" applyFill="1"/>
    <xf numFmtId="0" fontId="2" fillId="0" borderId="0" xfId="1" applyFont="1" applyFill="1"/>
    <xf numFmtId="0" fontId="0" fillId="0" borderId="0" xfId="0" applyAlignment="1">
      <alignment wrapText="1"/>
    </xf>
    <xf numFmtId="22" fontId="0" fillId="0" borderId="0" xfId="0" applyNumberFormat="1"/>
    <xf numFmtId="0" fontId="0" fillId="0" borderId="1" xfId="0" applyNumberFormat="1" applyFont="1" applyFill="1" applyBorder="1" applyAlignment="1">
      <alignment horizontal="left"/>
    </xf>
    <xf numFmtId="0" fontId="0" fillId="0" borderId="0" xfId="0" applyNumberFormat="1"/>
    <xf numFmtId="0" fontId="0" fillId="0" borderId="0" xfId="0" applyNumberFormat="1" applyAlignment="1">
      <alignment horizontal="right"/>
    </xf>
    <xf numFmtId="0" fontId="5" fillId="0" borderId="0" xfId="0" applyFont="1" applyFill="1" applyAlignment="1"/>
    <xf numFmtId="0" fontId="5" fillId="2" borderId="4" xfId="0" applyFont="1" applyFill="1" applyBorder="1" applyAlignment="1">
      <alignment horizontal="center"/>
    </xf>
    <xf numFmtId="0" fontId="0" fillId="3" borderId="0" xfId="0" applyFill="1"/>
    <xf numFmtId="49" fontId="0" fillId="0" borderId="0" xfId="0" applyNumberFormat="1" applyFont="1" applyFill="1" applyBorder="1"/>
    <xf numFmtId="0" fontId="0" fillId="0" borderId="0" xfId="0" applyAlignment="1">
      <alignment vertical="center"/>
    </xf>
    <xf numFmtId="1" fontId="0" fillId="0" borderId="0" xfId="0" applyNumberFormat="1" applyFont="1" applyBorder="1"/>
    <xf numFmtId="1" fontId="0" fillId="0" borderId="0" xfId="0" applyNumberFormat="1"/>
    <xf numFmtId="0" fontId="0" fillId="0" borderId="0" xfId="0" applyAlignment="1">
      <alignment horizontal="center"/>
    </xf>
    <xf numFmtId="0" fontId="0" fillId="0" borderId="0" xfId="0" applyBorder="1" applyAlignment="1">
      <alignment horizontal="center"/>
    </xf>
    <xf numFmtId="0" fontId="0" fillId="0" borderId="0" xfId="0"/>
    <xf numFmtId="0" fontId="0" fillId="0" borderId="0" xfId="0"/>
    <xf numFmtId="165" fontId="0" fillId="0" borderId="0" xfId="0" applyNumberFormat="1"/>
    <xf numFmtId="164" fontId="0" fillId="0" borderId="0" xfId="0" applyNumberFormat="1"/>
    <xf numFmtId="49" fontId="0" fillId="0" borderId="0" xfId="0" applyNumberFormat="1"/>
    <xf numFmtId="0" fontId="0" fillId="0" borderId="0" xfId="0"/>
    <xf numFmtId="165" fontId="0" fillId="0" borderId="0" xfId="0" applyNumberFormat="1"/>
    <xf numFmtId="49" fontId="0" fillId="0" borderId="0" xfId="0" applyNumberFormat="1"/>
    <xf numFmtId="0" fontId="5" fillId="0" borderId="0" xfId="0" applyFont="1" applyBorder="1" applyAlignment="1">
      <alignment horizontal="center"/>
    </xf>
    <xf numFmtId="0" fontId="12" fillId="0" borderId="0" xfId="0" applyFont="1"/>
    <xf numFmtId="0" fontId="6" fillId="0" borderId="0" xfId="0" applyFont="1" applyAlignment="1">
      <alignment vertical="center"/>
    </xf>
    <xf numFmtId="0" fontId="5" fillId="3" borderId="0" xfId="0" applyFont="1" applyFill="1" applyAlignment="1"/>
    <xf numFmtId="0" fontId="0" fillId="3" borderId="0" xfId="0" applyFill="1" applyAlignment="1"/>
    <xf numFmtId="0" fontId="10" fillId="0" borderId="0" xfId="0" applyFont="1" applyBorder="1" applyAlignment="1">
      <alignment vertical="center"/>
    </xf>
    <xf numFmtId="0" fontId="0" fillId="0" borderId="0" xfId="0" applyBorder="1"/>
    <xf numFmtId="0" fontId="9" fillId="0" borderId="0" xfId="0" applyFont="1" applyFill="1" applyAlignment="1">
      <alignment vertical="center" wrapText="1"/>
    </xf>
    <xf numFmtId="0" fontId="0" fillId="0" borderId="0" xfId="0" applyFill="1" applyAlignment="1"/>
    <xf numFmtId="0" fontId="0" fillId="0" borderId="0" xfId="0" applyFill="1" applyAlignment="1">
      <alignment wrapText="1"/>
    </xf>
    <xf numFmtId="0" fontId="8" fillId="0" borderId="0" xfId="0" applyFont="1" applyFill="1"/>
    <xf numFmtId="0" fontId="6" fillId="0" borderId="0" xfId="0" applyFont="1" applyAlignment="1" applyProtection="1">
      <alignment vertical="center"/>
      <protection hidden="1"/>
    </xf>
    <xf numFmtId="0" fontId="0" fillId="0" borderId="0" xfId="0" applyProtection="1">
      <protection hidden="1"/>
    </xf>
    <xf numFmtId="0" fontId="9" fillId="3" borderId="0" xfId="0" applyFont="1" applyFill="1" applyAlignment="1">
      <alignment vertical="center" wrapText="1"/>
    </xf>
    <xf numFmtId="0" fontId="0" fillId="3" borderId="0" xfId="0" applyFill="1" applyAlignment="1">
      <alignment wrapText="1"/>
    </xf>
    <xf numFmtId="1" fontId="14" fillId="0" borderId="11" xfId="0" applyNumberFormat="1" applyFont="1" applyBorder="1" applyAlignment="1">
      <alignment horizontal="center"/>
    </xf>
    <xf numFmtId="0" fontId="13" fillId="0" borderId="0" xfId="0" applyFont="1" applyAlignment="1"/>
    <xf numFmtId="0" fontId="13" fillId="3" borderId="0" xfId="0" applyFont="1" applyFill="1" applyAlignment="1"/>
    <xf numFmtId="1" fontId="13" fillId="0" borderId="7" xfId="0" applyNumberFormat="1" applyFont="1" applyBorder="1" applyAlignment="1">
      <alignment horizontal="center" vertical="center"/>
    </xf>
    <xf numFmtId="1" fontId="13" fillId="0" borderId="9" xfId="0" applyNumberFormat="1" applyFont="1" applyBorder="1" applyAlignment="1">
      <alignment horizontal="center" vertical="center"/>
    </xf>
    <xf numFmtId="0" fontId="13" fillId="0" borderId="9" xfId="0" applyFont="1"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xf numFmtId="0" fontId="0" fillId="0" borderId="0" xfId="0" applyBorder="1" applyAlignment="1">
      <alignment horizontal="left" vertical="center"/>
    </xf>
    <xf numFmtId="0" fontId="0" fillId="0" borderId="12" xfId="0" applyBorder="1" applyAlignment="1">
      <alignment horizontal="left" vertical="top"/>
    </xf>
    <xf numFmtId="0" fontId="0" fillId="0" borderId="13" xfId="0" applyBorder="1" applyAlignment="1">
      <alignment horizontal="left" vertical="top"/>
    </xf>
    <xf numFmtId="0" fontId="13" fillId="0" borderId="10" xfId="0" applyFont="1" applyBorder="1" applyAlignment="1">
      <alignment horizontal="center" vertical="top"/>
    </xf>
    <xf numFmtId="0" fontId="17" fillId="0" borderId="0" xfId="0" applyFont="1" applyAlignment="1">
      <alignment vertical="top"/>
    </xf>
    <xf numFmtId="0" fontId="17" fillId="0" borderId="0" xfId="0" applyFont="1" applyFill="1" applyAlignment="1">
      <alignment vertical="top"/>
    </xf>
    <xf numFmtId="0" fontId="17" fillId="0" borderId="0" xfId="0" applyFont="1" applyAlignment="1">
      <alignment vertical="top" wrapText="1"/>
    </xf>
    <xf numFmtId="0" fontId="17" fillId="0" borderId="0" xfId="0" applyFont="1" applyFill="1" applyAlignment="1">
      <alignment vertical="top" wrapText="1"/>
    </xf>
    <xf numFmtId="0" fontId="7" fillId="0" borderId="0" xfId="0" applyFont="1"/>
    <xf numFmtId="49" fontId="0" fillId="0" borderId="0" xfId="0" applyNumberFormat="1" applyAlignment="1">
      <alignment wrapText="1"/>
    </xf>
    <xf numFmtId="0" fontId="0" fillId="0" borderId="0" xfId="0"/>
    <xf numFmtId="165" fontId="0" fillId="0" borderId="0" xfId="0" applyNumberFormat="1"/>
    <xf numFmtId="49" fontId="0" fillId="0" borderId="0" xfId="0" applyNumberFormat="1"/>
    <xf numFmtId="166" fontId="0" fillId="0" borderId="0" xfId="0" applyNumberFormat="1"/>
    <xf numFmtId="0" fontId="0" fillId="0" borderId="0" xfId="0"/>
    <xf numFmtId="165" fontId="0" fillId="0" borderId="0" xfId="0" applyNumberFormat="1"/>
    <xf numFmtId="49" fontId="0" fillId="0" borderId="0" xfId="0" applyNumberFormat="1"/>
    <xf numFmtId="0" fontId="0" fillId="0" borderId="1" xfId="0" applyFill="1" applyBorder="1"/>
    <xf numFmtId="0" fontId="0" fillId="0" borderId="0" xfId="0" applyNumberFormat="1" applyFont="1" applyFill="1" applyBorder="1" applyAlignment="1">
      <alignment horizontal="left"/>
    </xf>
    <xf numFmtId="0" fontId="2" fillId="0" borderId="1" xfId="1" applyFont="1" applyFill="1" applyBorder="1"/>
    <xf numFmtId="0" fontId="4" fillId="0" borderId="1" xfId="2" quotePrefix="1" applyNumberFormat="1" applyFont="1" applyFill="1" applyBorder="1"/>
    <xf numFmtId="0" fontId="0" fillId="0" borderId="0" xfId="0"/>
    <xf numFmtId="165" fontId="0" fillId="0" borderId="0" xfId="0" applyNumberFormat="1"/>
    <xf numFmtId="49" fontId="0" fillId="0" borderId="0" xfId="0" applyNumberFormat="1"/>
    <xf numFmtId="0" fontId="0" fillId="0" borderId="0" xfId="0"/>
    <xf numFmtId="165" fontId="0" fillId="0" borderId="0" xfId="0" applyNumberFormat="1"/>
    <xf numFmtId="49" fontId="0" fillId="0" borderId="0" xfId="0" applyNumberFormat="1"/>
    <xf numFmtId="165" fontId="0" fillId="0" borderId="0" xfId="0" applyNumberFormat="1"/>
    <xf numFmtId="49" fontId="0" fillId="0" borderId="0" xfId="0" applyNumberFormat="1"/>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6" fillId="2" borderId="0" xfId="0" applyFont="1" applyFill="1" applyAlignment="1">
      <alignment horizontal="center" vertical="center" wrapText="1"/>
    </xf>
    <xf numFmtId="0" fontId="18" fillId="0" borderId="0" xfId="0" applyFont="1" applyAlignment="1">
      <alignment horizontal="left" vertical="top" wrapText="1"/>
    </xf>
    <xf numFmtId="0" fontId="5" fillId="3" borderId="0" xfId="0" applyFont="1" applyFill="1" applyAlignment="1">
      <alignment horizontal="center"/>
    </xf>
    <xf numFmtId="0" fontId="17" fillId="0" borderId="0" xfId="0" applyFont="1" applyAlignment="1">
      <alignment vertical="top" wrapText="1"/>
    </xf>
    <xf numFmtId="0" fontId="5" fillId="2" borderId="2" xfId="0" applyFont="1" applyFill="1" applyBorder="1" applyAlignment="1">
      <alignment horizontal="center"/>
    </xf>
    <xf numFmtId="0" fontId="5" fillId="2" borderId="3" xfId="0" applyFont="1" applyFill="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6" fillId="0" borderId="0" xfId="0" applyFont="1" applyAlignment="1">
      <alignment horizontal="center" vertical="center"/>
    </xf>
    <xf numFmtId="0" fontId="15" fillId="0" borderId="0" xfId="0" applyFont="1" applyAlignment="1">
      <alignment horizontal="center" vertical="center"/>
    </xf>
    <xf numFmtId="0" fontId="0" fillId="0" borderId="0" xfId="0" applyFont="1" applyAlignment="1" applyProtection="1">
      <alignment horizontal="left"/>
      <protection locked="0"/>
    </xf>
    <xf numFmtId="0" fontId="5" fillId="3" borderId="0" xfId="0" applyFont="1" applyFill="1" applyAlignment="1">
      <alignment horizontal="center" vertical="center"/>
    </xf>
    <xf numFmtId="0" fontId="0" fillId="0" borderId="0" xfId="0" applyFont="1" applyAlignment="1">
      <alignment horizontal="left" vertical="top" wrapText="1"/>
    </xf>
    <xf numFmtId="0" fontId="0" fillId="0" borderId="0" xfId="0" applyFont="1" applyAlignment="1">
      <alignment horizontal="left" vertical="top"/>
    </xf>
    <xf numFmtId="0" fontId="0" fillId="0" borderId="0" xfId="0" applyFont="1" applyAlignment="1">
      <alignment horizontal="left" wrapText="1"/>
    </xf>
    <xf numFmtId="0" fontId="0" fillId="0" borderId="0" xfId="0" applyFont="1" applyAlignment="1">
      <alignment horizontal="left"/>
    </xf>
  </cellXfs>
  <cellStyles count="3">
    <cellStyle name="Hipervínculo" xfId="1" builtinId="8"/>
    <cellStyle name="Normal" xfId="0" builtinId="0"/>
    <cellStyle name="Normal_INST_UNIDAD_EJECUTORA" xfId="2" xr:uid="{00000000-0005-0000-0000-000002000000}"/>
  </cellStyles>
  <dxfs count="181">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0" formatCode="General"/>
    </dxf>
    <dxf>
      <numFmt numFmtId="30" formatCode="@"/>
    </dxf>
    <dxf>
      <numFmt numFmtId="0" formatCode="General"/>
    </dxf>
    <dxf>
      <numFmt numFmtId="30" formatCode="@"/>
    </dxf>
    <dxf>
      <numFmt numFmtId="30" formatCode="@"/>
    </dxf>
    <dxf>
      <numFmt numFmtId="165" formatCode="m/d/yy\ h:mm:ss"/>
    </dxf>
    <dxf>
      <numFmt numFmtId="165" formatCode="m/d/yy\ h:mm:ss"/>
    </dxf>
    <dxf>
      <numFmt numFmtId="30" formatCode="@"/>
    </dxf>
    <dxf>
      <numFmt numFmtId="0" formatCode="General"/>
    </dxf>
    <dxf>
      <numFmt numFmtId="30" formatCode="@"/>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164" formatCode="m/d/yyyy"/>
    </dxf>
    <dxf>
      <numFmt numFmtId="30" formatCode="@"/>
    </dxf>
    <dxf>
      <numFmt numFmtId="0" formatCode="General"/>
    </dxf>
    <dxf>
      <numFmt numFmtId="30" formatCode="@"/>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0" formatCode="General"/>
    </dxf>
    <dxf>
      <numFmt numFmtId="30" formatCode="@"/>
    </dxf>
    <dxf>
      <numFmt numFmtId="0" formatCode="General"/>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30" formatCode="@"/>
    </dxf>
    <dxf>
      <numFmt numFmtId="30" formatCode="@"/>
    </dxf>
    <dxf>
      <numFmt numFmtId="0" formatCode="General"/>
    </dxf>
    <dxf>
      <numFmt numFmtId="30" formatCode="@"/>
    </dxf>
    <dxf>
      <numFmt numFmtId="165" formatCode="m/d/yy\ h:mm:ss"/>
    </dxf>
    <dxf>
      <numFmt numFmtId="30" formatCode="@"/>
    </dxf>
    <dxf>
      <numFmt numFmtId="0" formatCode="General"/>
    </dxf>
    <dxf>
      <numFmt numFmtId="30" formatCode="@"/>
    </dxf>
    <dxf>
      <numFmt numFmtId="30" formatCode="@"/>
    </dxf>
    <dxf>
      <numFmt numFmtId="165" formatCode="m/d/yy\ h:mm:ss"/>
    </dxf>
    <dxf>
      <numFmt numFmtId="165" formatCode="m/d/yy\ h:mm:ss"/>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559079</xdr:colOff>
      <xdr:row>4</xdr:row>
      <xdr:rowOff>71072</xdr:rowOff>
    </xdr:to>
    <xdr:pic>
      <xdr:nvPicPr>
        <xdr:cNvPr id="6" name="1 Imagen">
          <a:extLst>
            <a:ext uri="{FF2B5EF4-FFF2-40B4-BE49-F238E27FC236}">
              <a16:creationId xmlns:a16="http://schemas.microsoft.com/office/drawing/2014/main" id="{F3913C8F-8D29-44E5-B17A-511C5945BD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60785" cy="67619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_56F9DC9755BA473782653E2940F99386" displayName="_56F9DC9755BA473782653E2940F99386" ref="A1:EL135" totalsRowShown="0">
  <autoFilter ref="A1:EL135" xr:uid="{00000000-0009-0000-0100-000001000000}"/>
  <tableColumns count="142">
    <tableColumn id="1" xr3:uid="{00000000-0010-0000-0000-000001000000}" name="Start time" dataDxfId="180"/>
    <tableColumn id="2" xr3:uid="{00000000-0010-0000-0000-000002000000}" name="Completion time" dataDxfId="179"/>
    <tableColumn id="3" xr3:uid="{00000000-0010-0000-0000-000003000000}" name="Email" dataDxfId="178"/>
    <tableColumn id="4" xr3:uid="{00000000-0010-0000-0000-000004000000}" name="Name" dataDxfId="177"/>
    <tableColumn id="5" xr3:uid="{00000000-0010-0000-0000-000005000000}" name="Total points" dataDxfId="176"/>
    <tableColumn id="6" xr3:uid="{00000000-0010-0000-0000-000006000000}" name="Quiz feedback" dataDxfId="175"/>
    <tableColumn id="7" xr3:uid="{00000000-0010-0000-0000-000007000000}" name="Grade posted time" dataDxfId="174"/>
    <tableColumn id="8" xr3:uid="{00000000-0010-0000-0000-000008000000}" name="Persona Responsable" dataDxfId="173"/>
    <tableColumn id="9" xr3:uid="{00000000-0010-0000-0000-000009000000}" name="Points - Persona Responsable" dataDxfId="172"/>
    <tableColumn id="10" xr3:uid="{00000000-0010-0000-0000-00000A000000}" name="Feedback - Persona Responsable" dataDxfId="171"/>
    <tableColumn id="11" xr3:uid="{00000000-0010-0000-0000-00000B000000}" name="Informe" dataDxfId="170"/>
    <tableColumn id="12" xr3:uid="{00000000-0010-0000-0000-00000C000000}" name="Points - Informe" dataDxfId="169"/>
    <tableColumn id="13" xr3:uid="{00000000-0010-0000-0000-00000D000000}" name="Feedback - Informe" dataDxfId="168"/>
    <tableColumn id="14" xr3:uid="{00000000-0010-0000-0000-00000E000000}" name="Unidad Prográmatica" dataDxfId="167"/>
    <tableColumn id="15" xr3:uid="{00000000-0010-0000-0000-00000F000000}" name="Points - Unidad Prográmatica" dataDxfId="166"/>
    <tableColumn id="16" xr3:uid="{00000000-0010-0000-0000-000010000000}" name="Feedback - Unidad Prográmatica" dataDxfId="165"/>
    <tableColumn id="17" xr3:uid="{00000000-0010-0000-0000-000011000000}" name="Nivel de complejidad del Centro Asistencial" dataDxfId="164"/>
    <tableColumn id="18" xr3:uid="{00000000-0010-0000-0000-000012000000}" name="Points - Nivel de complejidad del Centro Asistencial" dataDxfId="163"/>
    <tableColumn id="19" xr3:uid="{00000000-0010-0000-0000-000013000000}" name="Feedback - Nivel de complejidad del Centro Asistencial" dataDxfId="162"/>
    <tableColumn id="20" xr3:uid="{00000000-0010-0000-0000-000014000000}" name="Servicio u actividad evaluada" dataDxfId="161"/>
    <tableColumn id="21" xr3:uid="{00000000-0010-0000-0000-000015000000}" name="Points - Servicio u actividad evaluada" dataDxfId="160"/>
    <tableColumn id="22" xr3:uid="{00000000-0010-0000-0000-000016000000}" name="Feedback - Servicio u actividad evaluada" dataDxfId="159"/>
    <tableColumn id="23" xr3:uid="{00000000-0010-0000-0000-000017000000}" name="Points - Expediente" dataDxfId="158"/>
    <tableColumn id="24" xr3:uid="{00000000-0010-0000-0000-000018000000}" name="Feedback - Expediente" dataDxfId="157"/>
    <tableColumn id="25" xr3:uid="{00000000-0010-0000-0000-000019000000}" name="Expediente 1" dataDxfId="156"/>
    <tableColumn id="26" xr3:uid="{00000000-0010-0000-0000-00001A000000}" name="Points - Expediente 1" dataDxfId="155"/>
    <tableColumn id="27" xr3:uid="{00000000-0010-0000-0000-00001B000000}" name="Feedback - Expediente 1" dataDxfId="154"/>
    <tableColumn id="28" xr3:uid="{00000000-0010-0000-0000-00001C000000}" name="Expediente 2" dataDxfId="153"/>
    <tableColumn id="29" xr3:uid="{00000000-0010-0000-0000-00001D000000}" name="Points - Expediente 2" dataDxfId="152"/>
    <tableColumn id="30" xr3:uid="{00000000-0010-0000-0000-00001E000000}" name="Feedback - Expediente 2" dataDxfId="151"/>
    <tableColumn id="31" xr3:uid="{00000000-0010-0000-0000-00001F000000}" name="Expediente 3" dataDxfId="150"/>
    <tableColumn id="32" xr3:uid="{00000000-0010-0000-0000-000020000000}" name="Points - Expediente 3" dataDxfId="149"/>
    <tableColumn id="33" xr3:uid="{00000000-0010-0000-0000-000021000000}" name="Feedback - Expediente 3" dataDxfId="148"/>
    <tableColumn id="34" xr3:uid="{00000000-0010-0000-0000-000022000000}" name="Expediente 4" dataDxfId="147"/>
    <tableColumn id="35" xr3:uid="{00000000-0010-0000-0000-000023000000}" name="Points - Expediente 4" dataDxfId="146"/>
    <tableColumn id="36" xr3:uid="{00000000-0010-0000-0000-000024000000}" name="Feedback - Expediente 4" dataDxfId="145"/>
    <tableColumn id="37" xr3:uid="{00000000-0010-0000-0000-000025000000}" name="Expediente 5" dataDxfId="144"/>
    <tableColumn id="38" xr3:uid="{00000000-0010-0000-0000-000026000000}" name="Points - Expediente 5" dataDxfId="143"/>
    <tableColumn id="39" xr3:uid="{00000000-0010-0000-0000-000027000000}" name="Feedback - Expediente 5" dataDxfId="142"/>
    <tableColumn id="40" xr3:uid="{00000000-0010-0000-0000-000028000000}" name="Expediente 6" dataDxfId="141"/>
    <tableColumn id="41" xr3:uid="{00000000-0010-0000-0000-000029000000}" name="Points - Expediente 6" dataDxfId="140"/>
    <tableColumn id="42" xr3:uid="{00000000-0010-0000-0000-00002A000000}" name="Feedback - Expediente 6" dataDxfId="139"/>
    <tableColumn id="43" xr3:uid="{00000000-0010-0000-0000-00002B000000}" name="Expediente 7" dataDxfId="138"/>
    <tableColumn id="44" xr3:uid="{00000000-0010-0000-0000-00002C000000}" name="Points - Expediente 7" dataDxfId="137"/>
    <tableColumn id="45" xr3:uid="{00000000-0010-0000-0000-00002D000000}" name="Feedback - Expediente 7" dataDxfId="136"/>
    <tableColumn id="46" xr3:uid="{00000000-0010-0000-0000-00002E000000}" name="Expediente 8" dataDxfId="135"/>
    <tableColumn id="47" xr3:uid="{00000000-0010-0000-0000-00002F000000}" name="Points - Expediente 8" dataDxfId="134"/>
    <tableColumn id="48" xr3:uid="{00000000-0010-0000-0000-000030000000}" name="Feedback - Expediente 8" dataDxfId="133"/>
    <tableColumn id="49" xr3:uid="{00000000-0010-0000-0000-000031000000}" name="Expediente 9" dataDxfId="132"/>
    <tableColumn id="50" xr3:uid="{00000000-0010-0000-0000-000032000000}" name="Points - Expediente 9" dataDxfId="131"/>
    <tableColumn id="51" xr3:uid="{00000000-0010-0000-0000-000033000000}" name="Feedback - Expediente 9" dataDxfId="130"/>
    <tableColumn id="52" xr3:uid="{00000000-0010-0000-0000-000034000000}" name="Expediente 10" dataDxfId="129"/>
    <tableColumn id="53" xr3:uid="{00000000-0010-0000-0000-000035000000}" name="Points - Expediente 10" dataDxfId="128"/>
    <tableColumn id="54" xr3:uid="{00000000-0010-0000-0000-000036000000}" name="Feedback - Expediente 10" dataDxfId="127"/>
    <tableColumn id="55" xr3:uid="{00000000-0010-0000-0000-000037000000}" name="Divulgación de resultados" dataDxfId="126"/>
    <tableColumn id="56" xr3:uid="{00000000-0010-0000-0000-000038000000}" name="Points - Divulgación de resultados" dataDxfId="125"/>
    <tableColumn id="57" xr3:uid="{00000000-0010-0000-0000-000039000000}" name="Feedback - Divulgación de resultados" dataDxfId="124"/>
    <tableColumn id="58" xr3:uid="{00000000-0010-0000-0000-00003A000000}" name="Fecha de divulgación" dataDxfId="123"/>
    <tableColumn id="59" xr3:uid="{00000000-0010-0000-0000-00003B000000}" name="Points - Fecha de divulgación" dataDxfId="122"/>
    <tableColumn id="60" xr3:uid="{00000000-0010-0000-0000-00003C000000}" name="Feedback - Fecha de divulgación" dataDxfId="121"/>
    <tableColumn id="61" xr3:uid="{00000000-0010-0000-0000-00003D000000}" name="Temas de divulgación" dataDxfId="120"/>
    <tableColumn id="62" xr3:uid="{00000000-0010-0000-0000-00003E000000}" name="Points - Temas de divulgación" dataDxfId="119"/>
    <tableColumn id="63" xr3:uid="{00000000-0010-0000-0000-00003F000000}" name="Feedback - Temas de divulgación" dataDxfId="118"/>
    <tableColumn id="64" xr3:uid="{00000000-0010-0000-0000-000040000000}" name="Participantes de divulgación" dataDxfId="117"/>
    <tableColumn id="65" xr3:uid="{00000000-0010-0000-0000-000041000000}" name="Points - Participantes de divulgación" dataDxfId="116"/>
    <tableColumn id="66" xr3:uid="{00000000-0010-0000-0000-000042000000}" name="Feedback - Participantes de divulgación" dataDxfId="115"/>
    <tableColumn id="67" xr3:uid="{00000000-0010-0000-0000-000043000000}" name="Servicio u actividad evaluada2" dataDxfId="114"/>
    <tableColumn id="68" xr3:uid="{00000000-0010-0000-0000-000044000000}" name="Points - Servicio u actividad evaluada2" dataDxfId="113"/>
    <tableColumn id="69" xr3:uid="{00000000-0010-0000-0000-000045000000}" name="Feedback - Servicio u actividad evaluada2" dataDxfId="112"/>
    <tableColumn id="70" xr3:uid="{00000000-0010-0000-0000-000046000000}" name="Certificación de Cirugía Segura" dataDxfId="111"/>
    <tableColumn id="71" xr3:uid="{00000000-0010-0000-0000-000047000000}" name="Points - Certificación de Cirugía Segura" dataDxfId="110"/>
    <tableColumn id="72" xr3:uid="{00000000-0010-0000-0000-000048000000}" name="Feedback - Certificación de Cirugía Segura" dataDxfId="109"/>
    <tableColumn id="73" xr3:uid="{00000000-0010-0000-0000-000049000000}" name="Puntuación" dataDxfId="108"/>
    <tableColumn id="74" xr3:uid="{00000000-0010-0000-0000-00004A000000}" name="Points - Puntuación" dataDxfId="107"/>
    <tableColumn id="75" xr3:uid="{00000000-0010-0000-0000-00004B000000}" name="Feedback - Puntuación" dataDxfId="106"/>
    <tableColumn id="76" xr3:uid="{00000000-0010-0000-0000-00004C000000}" name="Points - Expediente2" dataDxfId="105"/>
    <tableColumn id="77" xr3:uid="{00000000-0010-0000-0000-00004D000000}" name="Feedback - Expediente2" dataDxfId="104"/>
    <tableColumn id="78" xr3:uid="{00000000-0010-0000-0000-00004E000000}" name="Expediente 110" dataDxfId="103"/>
    <tableColumn id="79" xr3:uid="{00000000-0010-0000-0000-00004F000000}" name="Points - Expediente 110" dataDxfId="102"/>
    <tableColumn id="80" xr3:uid="{00000000-0010-0000-0000-000050000000}" name="Feedback - Expediente 110" dataDxfId="101"/>
    <tableColumn id="81" xr3:uid="{00000000-0010-0000-0000-000051000000}" name="Expediente 22" dataDxfId="100"/>
    <tableColumn id="82" xr3:uid="{00000000-0010-0000-0000-000052000000}" name="Points - Expediente 22" dataDxfId="99"/>
    <tableColumn id="83" xr3:uid="{00000000-0010-0000-0000-000053000000}" name="Feedback - Expediente 22" dataDxfId="98"/>
    <tableColumn id="84" xr3:uid="{00000000-0010-0000-0000-000054000000}" name="Expediente 32" dataDxfId="97"/>
    <tableColumn id="85" xr3:uid="{00000000-0010-0000-0000-000055000000}" name="Points - Expediente 32" dataDxfId="96"/>
    <tableColumn id="86" xr3:uid="{00000000-0010-0000-0000-000056000000}" name="Feedback - Expediente 32" dataDxfId="95"/>
    <tableColumn id="87" xr3:uid="{00000000-0010-0000-0000-000057000000}" name="Expediente 42" dataDxfId="94"/>
    <tableColumn id="88" xr3:uid="{00000000-0010-0000-0000-000058000000}" name="Points - Expediente 42" dataDxfId="93"/>
    <tableColumn id="89" xr3:uid="{00000000-0010-0000-0000-000059000000}" name="Feedback - Expediente 42" dataDxfId="92"/>
    <tableColumn id="90" xr3:uid="{00000000-0010-0000-0000-00005A000000}" name="Expediente 52" dataDxfId="91"/>
    <tableColumn id="91" xr3:uid="{00000000-0010-0000-0000-00005B000000}" name="Points - Expediente 52" dataDxfId="90"/>
    <tableColumn id="92" xr3:uid="{00000000-0010-0000-0000-00005C000000}" name="Feedback - Expediente 52" dataDxfId="89"/>
    <tableColumn id="93" xr3:uid="{00000000-0010-0000-0000-00005D000000}" name="Expediente 62" dataDxfId="88"/>
    <tableColumn id="94" xr3:uid="{00000000-0010-0000-0000-00005E000000}" name="Points - Expediente 62" dataDxfId="87"/>
    <tableColumn id="95" xr3:uid="{00000000-0010-0000-0000-00005F000000}" name="Feedback - Expediente 62" dataDxfId="86"/>
    <tableColumn id="96" xr3:uid="{00000000-0010-0000-0000-000060000000}" name="Expediente 72" dataDxfId="85"/>
    <tableColumn id="97" xr3:uid="{00000000-0010-0000-0000-000061000000}" name="Points - Expediente 72" dataDxfId="84"/>
    <tableColumn id="98" xr3:uid="{00000000-0010-0000-0000-000062000000}" name="Feedback - Expediente 72" dataDxfId="83"/>
    <tableColumn id="99" xr3:uid="{00000000-0010-0000-0000-000063000000}" name="Expediente 82" dataDxfId="82"/>
    <tableColumn id="100" xr3:uid="{00000000-0010-0000-0000-000064000000}" name="Points - Expediente 82" dataDxfId="81"/>
    <tableColumn id="101" xr3:uid="{00000000-0010-0000-0000-000065000000}" name="Feedback - Expediente 82" dataDxfId="80"/>
    <tableColumn id="102" xr3:uid="{00000000-0010-0000-0000-000066000000}" name="Expediente 92" dataDxfId="79"/>
    <tableColumn id="103" xr3:uid="{00000000-0010-0000-0000-000067000000}" name="Points - Expediente 92" dataDxfId="78"/>
    <tableColumn id="104" xr3:uid="{00000000-0010-0000-0000-000068000000}" name="Feedback - Expediente 92" dataDxfId="77"/>
    <tableColumn id="105" xr3:uid="{00000000-0010-0000-0000-000069000000}" name="Expediente 102" dataDxfId="76"/>
    <tableColumn id="106" xr3:uid="{00000000-0010-0000-0000-00006A000000}" name="Points - Expediente 102" dataDxfId="75"/>
    <tableColumn id="107" xr3:uid="{00000000-0010-0000-0000-00006B000000}" name="Feedback - Expediente 102" dataDxfId="74"/>
    <tableColumn id="108" xr3:uid="{00000000-0010-0000-0000-00006C000000}" name="Points - Expediente3" dataDxfId="73"/>
    <tableColumn id="109" xr3:uid="{00000000-0010-0000-0000-00006D000000}" name="Feedback - Expediente3" dataDxfId="72"/>
    <tableColumn id="110" xr3:uid="{00000000-0010-0000-0000-00006E000000}" name="Expediente 11" dataDxfId="71"/>
    <tableColumn id="111" xr3:uid="{00000000-0010-0000-0000-00006F000000}" name="Points - Expediente 11" dataDxfId="70"/>
    <tableColumn id="112" xr3:uid="{00000000-0010-0000-0000-000070000000}" name="Feedback - Expediente 11" dataDxfId="69"/>
    <tableColumn id="113" xr3:uid="{00000000-0010-0000-0000-000071000000}" name="Expediente 12" dataDxfId="68"/>
    <tableColumn id="114" xr3:uid="{00000000-0010-0000-0000-000072000000}" name="Points - Expediente 12" dataDxfId="67"/>
    <tableColumn id="115" xr3:uid="{00000000-0010-0000-0000-000073000000}" name="Feedback - Expediente 12" dataDxfId="66"/>
    <tableColumn id="116" xr3:uid="{00000000-0010-0000-0000-000074000000}" name="Expediente 13" dataDxfId="65"/>
    <tableColumn id="117" xr3:uid="{00000000-0010-0000-0000-000075000000}" name="Points - Expediente 13" dataDxfId="64"/>
    <tableColumn id="118" xr3:uid="{00000000-0010-0000-0000-000076000000}" name="Feedback - Expediente 13" dataDxfId="63"/>
    <tableColumn id="119" xr3:uid="{00000000-0010-0000-0000-000077000000}" name="Expediente 14" dataDxfId="62"/>
    <tableColumn id="120" xr3:uid="{00000000-0010-0000-0000-000078000000}" name="Points - Expediente 14" dataDxfId="61"/>
    <tableColumn id="121" xr3:uid="{00000000-0010-0000-0000-000079000000}" name="Feedback - Expediente 14" dataDxfId="60"/>
    <tableColumn id="122" xr3:uid="{00000000-0010-0000-0000-00007A000000}" name="Expediente 15" dataDxfId="59"/>
    <tableColumn id="123" xr3:uid="{00000000-0010-0000-0000-00007B000000}" name="Points - Expediente 15" dataDxfId="58"/>
    <tableColumn id="124" xr3:uid="{00000000-0010-0000-0000-00007C000000}" name="Feedback - Expediente 15" dataDxfId="57"/>
    <tableColumn id="125" xr3:uid="{00000000-0010-0000-0000-00007D000000}" name="Expediente 16" dataDxfId="56"/>
    <tableColumn id="126" xr3:uid="{00000000-0010-0000-0000-00007E000000}" name="Points - Expediente 16" dataDxfId="55"/>
    <tableColumn id="127" xr3:uid="{00000000-0010-0000-0000-00007F000000}" name="Feedback - Expediente 16" dataDxfId="54"/>
    <tableColumn id="128" xr3:uid="{00000000-0010-0000-0000-000080000000}" name="Expediente 17" dataDxfId="53"/>
    <tableColumn id="129" xr3:uid="{00000000-0010-0000-0000-000081000000}" name="Points - Expediente 17" dataDxfId="52"/>
    <tableColumn id="130" xr3:uid="{00000000-0010-0000-0000-000082000000}" name="Feedback - Expediente 17" dataDxfId="51"/>
    <tableColumn id="131" xr3:uid="{00000000-0010-0000-0000-000083000000}" name="Expediente 18" dataDxfId="50"/>
    <tableColumn id="132" xr3:uid="{00000000-0010-0000-0000-000084000000}" name="Points - Expediente 18" dataDxfId="49"/>
    <tableColumn id="133" xr3:uid="{00000000-0010-0000-0000-000085000000}" name="Feedback - Expediente 18" dataDxfId="48"/>
    <tableColumn id="134" xr3:uid="{00000000-0010-0000-0000-000086000000}" name="Expediente 19" dataDxfId="47"/>
    <tableColumn id="135" xr3:uid="{00000000-0010-0000-0000-000087000000}" name="Points - Expediente 19" dataDxfId="46"/>
    <tableColumn id="136" xr3:uid="{00000000-0010-0000-0000-000088000000}" name="Feedback - Expediente 19" dataDxfId="45"/>
    <tableColumn id="137" xr3:uid="{00000000-0010-0000-0000-000089000000}" name="Expediente 20" dataDxfId="44"/>
    <tableColumn id="138" xr3:uid="{00000000-0010-0000-0000-00008A000000}" name="Points - Expediente 20" dataDxfId="43"/>
    <tableColumn id="139" xr3:uid="{00000000-0010-0000-0000-00008B000000}" name="Feedback - Expediente 20" dataDxfId="42"/>
    <tableColumn id="140" xr3:uid="{00000000-0010-0000-0000-00008C000000}" name="Análisis del proceso" dataDxfId="41"/>
    <tableColumn id="141" xr3:uid="{00000000-0010-0000-0000-00008D000000}" name="Points - Análisis del proceso" dataDxfId="40"/>
    <tableColumn id="142" xr3:uid="{00000000-0010-0000-0000-00008E000000}" name="Feedback - Análisis del proceso" dataDxfId="3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_56F9DC9755BA473782653E2940F993863" displayName="_56F9DC9755BA473782653E2940F993863" ref="A1:AM726" totalsRowShown="0">
  <autoFilter ref="A1:AM726" xr:uid="{00000000-0009-0000-0100-000002000000}"/>
  <sortState ref="A2:AM546">
    <sortCondition ref="A1:A546"/>
  </sortState>
  <tableColumns count="39">
    <tableColumn id="1" xr3:uid="{00000000-0010-0000-0100-000001000000}" name="Start time" dataDxfId="38"/>
    <tableColumn id="2" xr3:uid="{00000000-0010-0000-0100-000002000000}" name="Completion time" dataDxfId="37"/>
    <tableColumn id="3" xr3:uid="{00000000-0010-0000-0100-000003000000}" name="Email" dataDxfId="36"/>
    <tableColumn id="4" xr3:uid="{00000000-0010-0000-0100-000004000000}" name="Name" dataDxfId="35"/>
    <tableColumn id="5" xr3:uid="{00000000-0010-0000-0100-000005000000}" name="Total points" dataDxfId="34"/>
    <tableColumn id="6" xr3:uid="{00000000-0010-0000-0100-000006000000}" name="Quiz feedback" dataDxfId="33"/>
    <tableColumn id="7" xr3:uid="{00000000-0010-0000-0100-000007000000}" name="Unidad Programática" dataDxfId="32"/>
    <tableColumn id="8" xr3:uid="{00000000-0010-0000-0100-000008000000}" name="Points - Unidad Programática" dataDxfId="31"/>
    <tableColumn id="9" xr3:uid="{00000000-0010-0000-0100-000009000000}" name="Feedback - Unidad Programática" dataDxfId="30"/>
    <tableColumn id="10" xr3:uid="{00000000-0010-0000-0100-00000A000000}" name="Informe" dataDxfId="29"/>
    <tableColumn id="11" xr3:uid="{00000000-0010-0000-0100-00000B000000}" name="Points - Informe" dataDxfId="28"/>
    <tableColumn id="12" xr3:uid="{00000000-0010-0000-0100-00000C000000}" name="Feedback - Informe" dataDxfId="27"/>
    <tableColumn id="13" xr3:uid="{00000000-0010-0000-0100-00000D000000}" name="Nivel de complejidad del Centro Asistencial" dataDxfId="26"/>
    <tableColumn id="14" xr3:uid="{00000000-0010-0000-0100-00000E000000}" name="Points - Nivel de complejidad del Centro Asistencial" dataDxfId="25"/>
    <tableColumn id="15" xr3:uid="{00000000-0010-0000-0100-00000F000000}" name="Feedback - Nivel de complejidad del Centro Asistencial" dataDxfId="24"/>
    <tableColumn id="16" xr3:uid="{00000000-0010-0000-0100-000010000000}" name="Servicio en el que labora" dataDxfId="23"/>
    <tableColumn id="17" xr3:uid="{00000000-0010-0000-0100-000011000000}" name="Points - Servicio en el que labora" dataDxfId="22"/>
    <tableColumn id="18" xr3:uid="{00000000-0010-0000-0100-000012000000}" name="Feedback - Servicio en el que labora" dataDxfId="21"/>
    <tableColumn id="19" xr3:uid="{00000000-0010-0000-0100-000013000000}" name="De las siguientes actividades que requieren registro del proceso de consentimiento informado por escrito, marque las que usted realiza:" dataDxfId="20"/>
    <tableColumn id="20" xr3:uid="{00000000-0010-0000-0100-000014000000}" name="Points - De las siguientes actividades que requieren registro del proceso de consentimiento informado por escrito, marque las que usted realiza:" dataDxfId="19"/>
    <tableColumn id="21" xr3:uid="{00000000-0010-0000-0100-000015000000}" name="Feedback - De las siguientes actividades que requieren registro del proceso de consentimiento informado por escrito, marque las que usted realiza:" dataDxfId="18"/>
    <tableColumn id="22" xr3:uid="{00000000-0010-0000-0100-000016000000}" name="Según lo establecido en el Reglamento de Consentimiento Informado de la CCSS, la persona responsable de la aplicación del consentimiento informado es:" dataDxfId="17"/>
    <tableColumn id="23" xr3:uid="{00000000-0010-0000-0100-000017000000}" name="Points - Según lo establecido en el Reglamento de Consentimiento Informado de la CCSS, la persona responsable de la aplicación del consentimiento informado es:" dataDxfId="16"/>
    <tableColumn id="24" xr3:uid="{00000000-0010-0000-0100-000018000000}" name="Feedback - Según lo establecido en el Reglamento de Consentimiento Informado de la CCSS, la persona responsable de la aplicación del consentimiento informado es:" dataDxfId="15"/>
    <tableColumn id="25" xr3:uid="{00000000-0010-0000-0100-000019000000}" name="Según lo establecido en el Reglamento de Consentimiento Informado de la CCSS, es correcto afirmar que, una vez que la persona usuaria otorga su consentimiento para realizale una intervención que i..." dataDxfId="14"/>
    <tableColumn id="26" xr3:uid="{00000000-0010-0000-0100-00001A000000}" name="Points - Según lo establecido en el Reglamento de Consentimiento Informado de la CCSS, es correcto afirmar que, una vez que la persona usuaria otorga su consentimiento para realizale una intervención que i..." dataDxfId="13"/>
    <tableColumn id="27" xr3:uid="{00000000-0010-0000-0100-00001B000000}" name="Feedback - Según lo establecido en el Reglamento de Consentimiento Informado de la CCSS, es correcto afirmar que, una vez que la persona usuaria otorga su consentimiento para realizale una intervención que i..." dataDxfId="12"/>
    <tableColumn id="28" xr3:uid="{00000000-0010-0000-0100-00001C000000}" name="Según lo establecido en el Reglamento de Consentimiento Informado de la CCSS, es correcto afirmar que, un paciente con una discapacidad cognitiva severa que requiere en ese momento de una cirugía ..." dataDxfId="11"/>
    <tableColumn id="29" xr3:uid="{00000000-0010-0000-0100-00001D000000}" name="Points - Según lo establecido en el Reglamento de Consentimiento Informado de la CCSS, es correcto afirmar que, un paciente con una discapacidad cognitiva severa que requiere en ese momento de una cirugía ..." dataDxfId="10"/>
    <tableColumn id="30" xr3:uid="{00000000-0010-0000-0100-00001E000000}" name="Feedback - Según lo establecido en el Reglamento de Consentimiento Informado de la CCSS, es correcto afirmar que, un paciente con una discapacidad cognitiva severa que requiere en ese momento de una cirugía ..." dataDxfId="9"/>
    <tableColumn id="31" xr3:uid="{00000000-0010-0000-0100-00001F000000}" name="Según lo establecido en el Reglamento de Consentimiento Informado de la CCSS, es correcto afirmar que, si se presenta al centro de salud un joven de 16 años con Síndrome de Down (que está en noven..." dataDxfId="8"/>
    <tableColumn id="32" xr3:uid="{00000000-0010-0000-0100-000020000000}" name="Points - Según lo establecido en el Reglamento de Consentimiento Informado de la CCSS, es correcto afirmar que, si se presenta al centro de salud un joven de 16 años con Síndrome de Down (que está en noven..." dataDxfId="7"/>
    <tableColumn id="33" xr3:uid="{00000000-0010-0000-0100-000021000000}" name="Feedback - Según lo establecido en el Reglamento de Consentimiento Informado de la CCSS, es correcto afirmar que, si se presenta al centro de salud un joven de 16 años con Síndrome de Down (que está en noven..." dataDxfId="6"/>
    <tableColumn id="34" xr3:uid="{00000000-0010-0000-0100-000022000000}" name="Con respecto al proceso de Consentimiento Informado, es correcto afirmar:" dataDxfId="5"/>
    <tableColumn id="35" xr3:uid="{00000000-0010-0000-0100-000023000000}" name="Points - Con respecto al proceso de Consentimiento Informado, es correcto afirmar:" dataDxfId="4"/>
    <tableColumn id="36" xr3:uid="{00000000-0010-0000-0100-000024000000}" name="Feedback - Con respecto al proceso de Consentimiento Informado, es correcto afirmar:" dataDxfId="3"/>
    <tableColumn id="37" xr3:uid="{00000000-0010-0000-0100-000025000000}" name="Observaciones" dataDxfId="2"/>
    <tableColumn id="38" xr3:uid="{00000000-0010-0000-0100-000026000000}" name="Points - Observaciones" dataDxfId="1"/>
    <tableColumn id="39" xr3:uid="{00000000-0010-0000-0100-000027000000}" name="Feedback - Observacion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hyperlink" Target="http://www.ccss.sa.cr/licitaciones_detalle?up=2339" TargetMode="External"/><Relationship Id="rId18" Type="http://schemas.openxmlformats.org/officeDocument/2006/relationships/hyperlink" Target="http://www.ccss.sa.cr/licitaciones_detalle?up=2475" TargetMode="External"/><Relationship Id="rId26" Type="http://schemas.openxmlformats.org/officeDocument/2006/relationships/hyperlink" Target="http://www.ccss.sa.cr/licitaciones_detalle?up=2650" TargetMode="External"/><Relationship Id="rId3" Type="http://schemas.openxmlformats.org/officeDocument/2006/relationships/hyperlink" Target="http://www.ccss.sa.cr/licitaciones_detalle?up=2206" TargetMode="External"/><Relationship Id="rId21" Type="http://schemas.openxmlformats.org/officeDocument/2006/relationships/hyperlink" Target="http://www.ccss.sa.cr/licitaciones_detalle?up=2484" TargetMode="External"/><Relationship Id="rId34" Type="http://schemas.openxmlformats.org/officeDocument/2006/relationships/printerSettings" Target="../printerSettings/printerSettings2.bin"/><Relationship Id="rId7" Type="http://schemas.openxmlformats.org/officeDocument/2006/relationships/hyperlink" Target="http://www.ccss.sa.cr/licitaciones_detalle?up=2306" TargetMode="External"/><Relationship Id="rId12" Type="http://schemas.openxmlformats.org/officeDocument/2006/relationships/hyperlink" Target="http://www.ccss.sa.cr/licitaciones_detalle?up=2336" TargetMode="External"/><Relationship Id="rId17" Type="http://schemas.openxmlformats.org/officeDocument/2006/relationships/hyperlink" Target="http://www.ccss.sa.cr/licitaciones_detalle?up=2472" TargetMode="External"/><Relationship Id="rId25" Type="http://schemas.openxmlformats.org/officeDocument/2006/relationships/hyperlink" Target="http://www.ccss.sa.cr/licitaciones_detalle?up=2555" TargetMode="External"/><Relationship Id="rId33" Type="http://schemas.openxmlformats.org/officeDocument/2006/relationships/hyperlink" Target="http://www.ccss.sa.cr/licitaciones_detalle?up=2705" TargetMode="External"/><Relationship Id="rId2" Type="http://schemas.openxmlformats.org/officeDocument/2006/relationships/hyperlink" Target="http://www.ccss.sa.cr/licitaciones_detalle?up=2105" TargetMode="External"/><Relationship Id="rId16" Type="http://schemas.openxmlformats.org/officeDocument/2006/relationships/hyperlink" Target="http://www.ccss.sa.cr/licitaciones_detalle?up=2402" TargetMode="External"/><Relationship Id="rId20" Type="http://schemas.openxmlformats.org/officeDocument/2006/relationships/hyperlink" Target="http://www.ccss.sa.cr/licitaciones_detalle?up=2483" TargetMode="External"/><Relationship Id="rId29" Type="http://schemas.openxmlformats.org/officeDocument/2006/relationships/hyperlink" Target="http://www.ccss.sa.cr/licitaciones_detalle?up=2732" TargetMode="External"/><Relationship Id="rId1" Type="http://schemas.openxmlformats.org/officeDocument/2006/relationships/hyperlink" Target="http://www.ccss.sa.cr/licitaciones_detalle?up=2104" TargetMode="External"/><Relationship Id="rId6" Type="http://schemas.openxmlformats.org/officeDocument/2006/relationships/hyperlink" Target="http://www.ccss.sa.cr/licitaciones_detalle?up=2304" TargetMode="External"/><Relationship Id="rId11" Type="http://schemas.openxmlformats.org/officeDocument/2006/relationships/hyperlink" Target="http://www.ccss.sa.cr/licitaciones_detalle?up=2312" TargetMode="External"/><Relationship Id="rId24" Type="http://schemas.openxmlformats.org/officeDocument/2006/relationships/hyperlink" Target="http://www.ccss.sa.cr/licitaciones_detalle?up=2503" TargetMode="External"/><Relationship Id="rId32" Type="http://schemas.openxmlformats.org/officeDocument/2006/relationships/hyperlink" Target="http://www.ccss.sa.cr/licitaciones_detalle?up=2235" TargetMode="External"/><Relationship Id="rId5" Type="http://schemas.openxmlformats.org/officeDocument/2006/relationships/hyperlink" Target="http://www.ccss.sa.cr/licitaciones_detalle?up=2235" TargetMode="External"/><Relationship Id="rId15" Type="http://schemas.openxmlformats.org/officeDocument/2006/relationships/hyperlink" Target="http://www.ccss.sa.cr/licitaciones_detalle?up=2395" TargetMode="External"/><Relationship Id="rId23" Type="http://schemas.openxmlformats.org/officeDocument/2006/relationships/hyperlink" Target="http://www.ccss.sa.cr/licitaciones_detalle?up=2502" TargetMode="External"/><Relationship Id="rId28" Type="http://schemas.openxmlformats.org/officeDocument/2006/relationships/hyperlink" Target="http://www.ccss.sa.cr/licitaciones_detalle?up=2704" TargetMode="External"/><Relationship Id="rId10" Type="http://schemas.openxmlformats.org/officeDocument/2006/relationships/hyperlink" Target="http://www.ccss.sa.cr/licitaciones_detalle?up=2311" TargetMode="External"/><Relationship Id="rId19" Type="http://schemas.openxmlformats.org/officeDocument/2006/relationships/hyperlink" Target="http://www.ccss.sa.cr/licitaciones_detalle?up=2481" TargetMode="External"/><Relationship Id="rId31" Type="http://schemas.openxmlformats.org/officeDocument/2006/relationships/hyperlink" Target="http://www.ccss.sa.cr/licitaciones_detalle?up=2210" TargetMode="External"/><Relationship Id="rId4" Type="http://schemas.openxmlformats.org/officeDocument/2006/relationships/hyperlink" Target="http://www.ccss.sa.cr/licitaciones_detalle?up=2208" TargetMode="External"/><Relationship Id="rId9" Type="http://schemas.openxmlformats.org/officeDocument/2006/relationships/hyperlink" Target="http://www.ccss.sa.cr/licitaciones_detalle?up=2308" TargetMode="External"/><Relationship Id="rId14" Type="http://schemas.openxmlformats.org/officeDocument/2006/relationships/hyperlink" Target="http://www.ccss.sa.cr/licitaciones_detalle?up=2390" TargetMode="External"/><Relationship Id="rId22" Type="http://schemas.openxmlformats.org/officeDocument/2006/relationships/hyperlink" Target="http://www.ccss.sa.cr/licitaciones_detalle?up=2499" TargetMode="External"/><Relationship Id="rId27" Type="http://schemas.openxmlformats.org/officeDocument/2006/relationships/hyperlink" Target="http://www.ccss.sa.cr/licitaciones_detalle?up=2703" TargetMode="External"/><Relationship Id="rId30" Type="http://schemas.openxmlformats.org/officeDocument/2006/relationships/hyperlink" Target="http://www.ccss.sa.cr/licitaciones_detalle?up=2760" TargetMode="External"/><Relationship Id="rId8" Type="http://schemas.openxmlformats.org/officeDocument/2006/relationships/hyperlink" Target="http://www.ccss.sa.cr/licitaciones_detalle?up=2307"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1"/>
  <sheetViews>
    <sheetView showGridLines="0" showRowColHeaders="0" tabSelected="1" showRuler="0" view="pageLayout" zoomScale="90" zoomScaleNormal="100" zoomScalePageLayoutView="90" workbookViewId="0">
      <selection activeCell="D8" sqref="D8:H8"/>
    </sheetView>
  </sheetViews>
  <sheetFormatPr baseColWidth="10" defaultColWidth="0" defaultRowHeight="15" zeroHeight="1" x14ac:dyDescent="0.25"/>
  <cols>
    <col min="1" max="1" width="2.85546875" style="27" customWidth="1"/>
    <col min="2" max="2" width="9.85546875" customWidth="1"/>
    <col min="3" max="3" width="8.7109375" customWidth="1"/>
    <col min="4" max="4" width="6.42578125" customWidth="1"/>
    <col min="5" max="5" width="8.5703125" customWidth="1"/>
    <col min="6" max="6" width="9.42578125" customWidth="1"/>
    <col min="7" max="7" width="10.5703125" customWidth="1"/>
    <col min="8" max="8" width="5.7109375" customWidth="1"/>
    <col min="9" max="9" width="2.85546875" customWidth="1"/>
    <col min="10" max="10" width="4.42578125" customWidth="1"/>
    <col min="11" max="12" width="11.42578125" customWidth="1"/>
    <col min="13" max="13" width="5.42578125" style="27" customWidth="1"/>
    <col min="14" max="14" width="29.28515625" customWidth="1"/>
    <col min="15" max="15" width="3" customWidth="1"/>
    <col min="16" max="16384" width="3.140625" hidden="1"/>
  </cols>
  <sheetData>
    <row r="1" spans="1:20" s="42" customFormat="1" ht="15.75" x14ac:dyDescent="0.25">
      <c r="A1" s="27"/>
      <c r="B1" s="96" t="s">
        <v>2744</v>
      </c>
      <c r="C1" s="96"/>
      <c r="D1" s="96"/>
      <c r="E1" s="96"/>
      <c r="F1" s="96"/>
      <c r="G1" s="96"/>
      <c r="H1" s="96"/>
      <c r="I1" s="96"/>
      <c r="J1" s="96"/>
      <c r="K1" s="96"/>
      <c r="L1" s="96"/>
      <c r="M1" s="96"/>
      <c r="N1" s="96"/>
      <c r="O1" s="41"/>
      <c r="P1" s="41"/>
      <c r="Q1" s="41"/>
      <c r="R1" s="41"/>
    </row>
    <row r="2" spans="1:20" x14ac:dyDescent="0.25">
      <c r="B2" s="95"/>
      <c r="C2" s="95"/>
      <c r="D2" s="95"/>
      <c r="E2" s="95"/>
      <c r="F2" s="95"/>
      <c r="G2" s="95"/>
      <c r="H2" s="95"/>
      <c r="I2" s="95"/>
      <c r="J2" s="95"/>
      <c r="K2" s="95"/>
      <c r="L2" s="95"/>
      <c r="M2" s="95"/>
      <c r="N2" s="95"/>
      <c r="O2" s="32"/>
      <c r="P2" s="32"/>
      <c r="Q2" s="32"/>
      <c r="R2" s="32"/>
      <c r="S2" s="32"/>
    </row>
    <row r="3" spans="1:20" x14ac:dyDescent="0.25">
      <c r="A3" s="86" t="s">
        <v>2745</v>
      </c>
      <c r="B3" s="86"/>
      <c r="C3" s="86"/>
      <c r="D3" s="86"/>
      <c r="E3" s="86"/>
      <c r="F3" s="86"/>
      <c r="G3" s="86"/>
      <c r="H3" s="86"/>
      <c r="I3" s="86"/>
      <c r="J3" s="86"/>
      <c r="K3" s="86"/>
      <c r="L3" s="86"/>
      <c r="M3" s="86"/>
      <c r="N3" s="86"/>
      <c r="O3" s="86"/>
      <c r="P3" s="32"/>
      <c r="Q3" s="32"/>
      <c r="R3" s="32"/>
      <c r="S3" s="27"/>
    </row>
    <row r="4" spans="1:20" ht="1.5" customHeight="1" x14ac:dyDescent="0.25">
      <c r="A4" s="86"/>
      <c r="B4" s="86"/>
      <c r="C4" s="86"/>
      <c r="D4" s="86"/>
      <c r="E4" s="86"/>
      <c r="F4" s="86"/>
      <c r="G4" s="86"/>
      <c r="H4" s="86"/>
      <c r="I4" s="86"/>
      <c r="J4" s="86"/>
      <c r="K4" s="86"/>
      <c r="L4" s="86"/>
      <c r="M4" s="86"/>
      <c r="N4" s="86"/>
      <c r="O4" s="86"/>
      <c r="P4" s="6"/>
      <c r="Q4" s="6"/>
      <c r="R4" s="6"/>
      <c r="S4" s="6"/>
      <c r="T4" s="6"/>
    </row>
    <row r="5" spans="1:20" ht="15.75" customHeight="1" x14ac:dyDescent="0.25">
      <c r="A5" s="86"/>
      <c r="B5" s="86"/>
      <c r="C5" s="86"/>
      <c r="D5" s="86"/>
      <c r="E5" s="86"/>
      <c r="F5" s="86"/>
      <c r="G5" s="86"/>
      <c r="H5" s="86"/>
      <c r="I5" s="86"/>
      <c r="J5" s="86"/>
      <c r="K5" s="86"/>
      <c r="L5" s="86"/>
      <c r="M5" s="86"/>
      <c r="N5" s="86"/>
      <c r="O5" s="86"/>
      <c r="P5" s="13"/>
      <c r="Q5" s="13"/>
      <c r="R5" s="13"/>
      <c r="S5" s="13"/>
      <c r="T5" s="6"/>
    </row>
    <row r="6" spans="1:20" x14ac:dyDescent="0.25">
      <c r="A6" s="15"/>
      <c r="B6" s="98" t="s">
        <v>2653</v>
      </c>
      <c r="C6" s="98"/>
      <c r="D6" s="98"/>
      <c r="E6" s="98"/>
      <c r="F6" s="98"/>
      <c r="G6" s="98"/>
      <c r="H6" s="98"/>
      <c r="I6" s="88" t="s">
        <v>2664</v>
      </c>
      <c r="J6" s="88"/>
      <c r="K6" s="88"/>
      <c r="L6" s="88"/>
      <c r="M6" s="88"/>
      <c r="N6" s="88"/>
      <c r="O6" s="33"/>
      <c r="P6" s="13"/>
      <c r="Q6" s="13"/>
      <c r="R6" s="13"/>
      <c r="S6" s="6"/>
      <c r="T6" s="6"/>
    </row>
    <row r="7" spans="1:20" ht="15" customHeight="1" x14ac:dyDescent="0.25">
      <c r="A7" s="15"/>
      <c r="B7" s="62" t="s">
        <v>2654</v>
      </c>
      <c r="C7" s="27"/>
      <c r="D7" s="97">
        <v>1</v>
      </c>
      <c r="E7" s="97"/>
      <c r="F7" s="97"/>
      <c r="G7" s="97"/>
      <c r="H7" s="97"/>
      <c r="I7" s="15"/>
      <c r="J7" s="20" t="s">
        <v>2673</v>
      </c>
      <c r="K7" s="89" t="e">
        <f>IF(G14&gt;=90,GENERAL!F234,IF(CONSULTA!G14&gt;=70,GENERAL!F235,GENERAL!F236))</f>
        <v>#N/A</v>
      </c>
      <c r="L7" s="89"/>
      <c r="M7" s="89"/>
      <c r="N7" s="89"/>
      <c r="O7" s="43"/>
      <c r="P7" s="37"/>
      <c r="Q7" s="37"/>
      <c r="R7" s="37"/>
      <c r="S7" s="6"/>
      <c r="T7" s="6"/>
    </row>
    <row r="8" spans="1:20" x14ac:dyDescent="0.25">
      <c r="A8" s="15"/>
      <c r="B8" s="62" t="s">
        <v>2655</v>
      </c>
      <c r="C8" s="27"/>
      <c r="D8" s="99" t="e">
        <f>VLOOKUP(D7,DATOS!A2:K199,2,FALSE)</f>
        <v>#N/A</v>
      </c>
      <c r="E8" s="100"/>
      <c r="F8" s="100"/>
      <c r="G8" s="100"/>
      <c r="H8" s="100"/>
      <c r="I8" s="15"/>
      <c r="J8" s="20"/>
      <c r="K8" s="89"/>
      <c r="L8" s="89"/>
      <c r="M8" s="89"/>
      <c r="N8" s="89"/>
      <c r="O8" s="43"/>
      <c r="P8" s="37"/>
      <c r="Q8" s="37"/>
      <c r="R8" s="37"/>
      <c r="S8" s="6"/>
      <c r="T8" s="6"/>
    </row>
    <row r="9" spans="1:20" ht="33.75" customHeight="1" x14ac:dyDescent="0.25">
      <c r="A9" s="15"/>
      <c r="B9" s="62" t="s">
        <v>2656</v>
      </c>
      <c r="C9" s="27"/>
      <c r="D9" s="101" t="e">
        <f>VLOOKUP(D7,DATOS!A2:K199,4,FALSE)</f>
        <v>#N/A</v>
      </c>
      <c r="E9" s="102"/>
      <c r="F9" s="102"/>
      <c r="G9" s="102"/>
      <c r="H9" s="102"/>
      <c r="I9" s="15"/>
      <c r="J9" s="20"/>
      <c r="K9" s="89"/>
      <c r="L9" s="89"/>
      <c r="M9" s="89"/>
      <c r="N9" s="89"/>
      <c r="O9" s="43"/>
      <c r="P9" s="37"/>
      <c r="Q9" s="37"/>
      <c r="R9" s="37"/>
      <c r="S9" s="6"/>
      <c r="T9" s="6"/>
    </row>
    <row r="10" spans="1:20" ht="13.5" customHeight="1" x14ac:dyDescent="0.25">
      <c r="A10" s="15"/>
      <c r="B10" s="27"/>
      <c r="C10" s="27"/>
      <c r="D10" s="99" t="e">
        <f>VLOOKUP(D7,GENERAL!A2:C241,3,FALSE)</f>
        <v>#N/A</v>
      </c>
      <c r="E10" s="100"/>
      <c r="F10" s="100"/>
      <c r="G10" s="100"/>
      <c r="H10" s="100"/>
      <c r="I10" s="15"/>
      <c r="J10" s="20"/>
      <c r="K10" s="89"/>
      <c r="L10" s="89"/>
      <c r="M10" s="89"/>
      <c r="N10" s="89"/>
      <c r="O10" s="34"/>
      <c r="P10" s="38"/>
      <c r="Q10" s="38"/>
      <c r="R10" s="38"/>
      <c r="S10" s="6"/>
      <c r="T10" s="6"/>
    </row>
    <row r="11" spans="1:20" ht="15" customHeight="1" x14ac:dyDescent="0.25">
      <c r="A11" s="15"/>
      <c r="B11" s="88" t="s">
        <v>2657</v>
      </c>
      <c r="C11" s="88"/>
      <c r="D11" s="88"/>
      <c r="E11" s="88"/>
      <c r="F11" s="88"/>
      <c r="G11" s="88"/>
      <c r="H11" s="88"/>
      <c r="I11" s="15"/>
      <c r="J11" s="20" t="s">
        <v>2674</v>
      </c>
      <c r="K11" s="89" t="e">
        <f>IF(G15&gt;=90,GENERAL!F238,IF(CONSULTA!G15&gt;=70,GENERAL!F239,GENERAL!F240))</f>
        <v>#N/A</v>
      </c>
      <c r="L11" s="89"/>
      <c r="M11" s="89"/>
      <c r="N11" s="89"/>
      <c r="O11" s="43"/>
      <c r="P11" s="37"/>
      <c r="Q11" s="37"/>
      <c r="R11" s="37"/>
      <c r="S11" s="6"/>
      <c r="T11" s="6"/>
    </row>
    <row r="12" spans="1:20" ht="15.75" thickBot="1" x14ac:dyDescent="0.3">
      <c r="A12" s="15"/>
      <c r="B12" s="13"/>
      <c r="C12" s="13"/>
      <c r="D12" s="13"/>
      <c r="E12" s="13"/>
      <c r="F12" s="13"/>
      <c r="G12" s="13"/>
      <c r="H12" s="13"/>
      <c r="I12" s="15"/>
      <c r="J12" s="20"/>
      <c r="K12" s="89"/>
      <c r="L12" s="89"/>
      <c r="M12" s="89"/>
      <c r="N12" s="89"/>
      <c r="O12" s="43"/>
      <c r="P12" s="37"/>
      <c r="Q12" s="37"/>
      <c r="R12" s="37"/>
      <c r="S12" s="6"/>
      <c r="T12" s="6"/>
    </row>
    <row r="13" spans="1:20" ht="30" customHeight="1" thickBot="1" x14ac:dyDescent="0.3">
      <c r="A13" s="15"/>
      <c r="B13" s="27"/>
      <c r="C13" s="90" t="s">
        <v>2658</v>
      </c>
      <c r="D13" s="91"/>
      <c r="E13" s="91"/>
      <c r="F13" s="91"/>
      <c r="G13" s="14" t="s">
        <v>2659</v>
      </c>
      <c r="H13" s="27"/>
      <c r="I13" s="15"/>
      <c r="J13" s="20"/>
      <c r="K13" s="89"/>
      <c r="L13" s="89"/>
      <c r="M13" s="89"/>
      <c r="N13" s="89"/>
      <c r="O13" s="43"/>
      <c r="P13" s="37"/>
      <c r="Q13" s="37"/>
      <c r="R13" s="37"/>
      <c r="S13" s="6"/>
      <c r="T13" s="6"/>
    </row>
    <row r="14" spans="1:20" ht="12.75" customHeight="1" x14ac:dyDescent="0.25">
      <c r="A14" s="15"/>
      <c r="B14" s="27"/>
      <c r="C14" s="51" t="s">
        <v>2660</v>
      </c>
      <c r="D14" s="52"/>
      <c r="E14" s="52"/>
      <c r="F14" s="52"/>
      <c r="G14" s="48" t="e">
        <f>VLOOKUP(D7,DATOS!A2:S1999,19,FALSE)</f>
        <v>#N/A</v>
      </c>
      <c r="H14" s="27"/>
      <c r="I14" s="15"/>
      <c r="J14" s="20"/>
      <c r="K14" s="58"/>
      <c r="L14" s="59"/>
      <c r="M14" s="59"/>
      <c r="N14" s="59"/>
      <c r="O14" s="15"/>
      <c r="P14" s="6"/>
      <c r="Q14" s="6"/>
      <c r="R14" s="6"/>
      <c r="S14" s="6"/>
      <c r="T14" s="6"/>
    </row>
    <row r="15" spans="1:20" ht="15" customHeight="1" x14ac:dyDescent="0.25">
      <c r="A15" s="15"/>
      <c r="B15" s="30" t="e">
        <f>VLOOKUP(D7,DATOS!A2:Q1999,16,FALSE)</f>
        <v>#N/A</v>
      </c>
      <c r="C15" s="53" t="s">
        <v>2661</v>
      </c>
      <c r="D15" s="54"/>
      <c r="E15" s="54"/>
      <c r="F15" s="54"/>
      <c r="G15" s="49" t="e">
        <f>VLOOKUP(D7,DATOS!A2:O1999,15,FALSE)</f>
        <v>#N/A</v>
      </c>
      <c r="H15" s="30" t="e">
        <f>VLOOKUP(D7,DATOS!A2:T1999,17,FALSE)</f>
        <v>#N/A</v>
      </c>
      <c r="I15" s="15"/>
      <c r="J15" s="20" t="s">
        <v>2675</v>
      </c>
      <c r="K15" s="89" t="e">
        <f>IF(G16&gt;90,GENERAL!F242,IF(CONSULTA!G16&gt;70,GENERAL!F243,GENERAL!F244))</f>
        <v>#N/A</v>
      </c>
      <c r="L15" s="89"/>
      <c r="M15" s="89"/>
      <c r="N15" s="89"/>
      <c r="O15" s="43"/>
      <c r="P15" s="37"/>
      <c r="Q15" s="37"/>
      <c r="R15" s="37"/>
      <c r="S15" s="6"/>
      <c r="T15" s="6"/>
    </row>
    <row r="16" spans="1:20" ht="15.75" x14ac:dyDescent="0.25">
      <c r="A16" s="15"/>
      <c r="B16" s="30" t="e">
        <f>VLOOKUP(D7,DATOS!A2:Q2000,12,FALSE)</f>
        <v>#N/A</v>
      </c>
      <c r="C16" s="53" t="s">
        <v>2696</v>
      </c>
      <c r="D16" s="54"/>
      <c r="E16" s="54"/>
      <c r="F16" s="54"/>
      <c r="G16" s="50" t="e">
        <f>VLOOKUP(D7,DATOS!A2:K199,11,FALSE)</f>
        <v>#N/A</v>
      </c>
      <c r="H16" s="30" t="e">
        <f>VLOOKUP(D7,DATOS!A2:T2000,13,FALSE)</f>
        <v>#N/A</v>
      </c>
      <c r="I16" s="15"/>
      <c r="J16" s="20"/>
      <c r="K16" s="89"/>
      <c r="L16" s="89"/>
      <c r="M16" s="89"/>
      <c r="N16" s="89"/>
      <c r="O16" s="43"/>
      <c r="P16" s="37"/>
      <c r="Q16" s="37"/>
      <c r="R16" s="37"/>
      <c r="S16" s="6"/>
      <c r="T16" s="6"/>
    </row>
    <row r="17" spans="1:20" ht="27.75" customHeight="1" thickBot="1" x14ac:dyDescent="0.3">
      <c r="A17" s="15"/>
      <c r="B17" s="27"/>
      <c r="C17" s="55" t="s">
        <v>2662</v>
      </c>
      <c r="D17" s="56"/>
      <c r="E17" s="56"/>
      <c r="F17" s="56"/>
      <c r="G17" s="57" t="e">
        <f>VLOOKUP(D7,DATOS!A2:K199,10,FALSE)</f>
        <v>#N/A</v>
      </c>
      <c r="H17" s="27"/>
      <c r="I17" s="15"/>
      <c r="J17" s="20"/>
      <c r="K17" s="89"/>
      <c r="L17" s="89"/>
      <c r="M17" s="89"/>
      <c r="N17" s="89"/>
      <c r="O17" s="43"/>
      <c r="P17" s="37"/>
      <c r="Q17" s="37"/>
      <c r="R17" s="37"/>
      <c r="S17" s="6"/>
      <c r="T17" s="6"/>
    </row>
    <row r="18" spans="1:20" ht="14.25" customHeight="1" thickBot="1" x14ac:dyDescent="0.3">
      <c r="A18" s="15"/>
      <c r="B18" s="27"/>
      <c r="C18" s="92" t="s">
        <v>2663</v>
      </c>
      <c r="D18" s="93"/>
      <c r="E18" s="93"/>
      <c r="F18" s="94"/>
      <c r="G18" s="45" t="e">
        <f>(SUM(G14:G17))/4</f>
        <v>#N/A</v>
      </c>
      <c r="H18" s="27"/>
      <c r="I18" s="15"/>
      <c r="J18" s="20"/>
      <c r="K18" s="60"/>
      <c r="L18" s="61"/>
      <c r="M18" s="61"/>
      <c r="N18" s="61"/>
      <c r="O18" s="44"/>
      <c r="P18" s="39"/>
      <c r="Q18" s="39"/>
      <c r="R18" s="39"/>
      <c r="S18" s="6"/>
      <c r="T18" s="6"/>
    </row>
    <row r="19" spans="1:20" ht="15" customHeight="1" x14ac:dyDescent="0.25">
      <c r="A19" s="15"/>
      <c r="B19" s="27"/>
      <c r="H19" s="27"/>
      <c r="I19" s="15"/>
      <c r="J19" s="20" t="s">
        <v>2676</v>
      </c>
      <c r="K19" s="89" t="e">
        <f>IF(G17&gt;=90,GENERAL!F246,IF(CONSULTA!G17&gt;=70,GENERAL!F247,GENERAL!F248))</f>
        <v>#N/A</v>
      </c>
      <c r="L19" s="89"/>
      <c r="M19" s="89"/>
      <c r="N19" s="89"/>
      <c r="O19" s="43"/>
      <c r="P19" s="37"/>
      <c r="Q19" s="37"/>
      <c r="R19" s="37"/>
      <c r="S19" s="6"/>
      <c r="T19" s="6"/>
    </row>
    <row r="20" spans="1:20" x14ac:dyDescent="0.25">
      <c r="A20" s="15"/>
      <c r="B20" s="27"/>
      <c r="C20" s="21"/>
      <c r="D20" s="21"/>
      <c r="E20" s="21"/>
      <c r="F20" s="21"/>
      <c r="G20" s="18"/>
      <c r="H20" s="27"/>
      <c r="I20" s="15"/>
      <c r="J20" s="20"/>
      <c r="K20" s="89"/>
      <c r="L20" s="89"/>
      <c r="M20" s="89"/>
      <c r="N20" s="89"/>
      <c r="O20" s="43"/>
      <c r="P20" s="37"/>
      <c r="Q20" s="37"/>
      <c r="R20" s="37"/>
      <c r="S20" s="6"/>
      <c r="T20" s="6"/>
    </row>
    <row r="21" spans="1:20" ht="6.75" customHeight="1" x14ac:dyDescent="0.25">
      <c r="A21" s="15"/>
      <c r="B21" s="27"/>
      <c r="C21" s="27"/>
      <c r="D21" s="27"/>
      <c r="E21" s="27"/>
      <c r="F21" s="27"/>
      <c r="G21" s="27"/>
      <c r="H21" s="27"/>
      <c r="I21" s="15"/>
      <c r="J21" s="20"/>
      <c r="K21" s="89"/>
      <c r="L21" s="89"/>
      <c r="M21" s="89"/>
      <c r="N21" s="89"/>
      <c r="O21" s="43"/>
      <c r="P21" s="37"/>
      <c r="Q21" s="37"/>
      <c r="R21" s="37"/>
      <c r="S21" s="6"/>
      <c r="T21" s="6"/>
    </row>
    <row r="22" spans="1:20" x14ac:dyDescent="0.25">
      <c r="A22" s="15"/>
      <c r="B22" s="88" t="s">
        <v>2691</v>
      </c>
      <c r="C22" s="88"/>
      <c r="D22" s="88"/>
      <c r="E22" s="88"/>
      <c r="F22" s="88"/>
      <c r="G22" s="88"/>
      <c r="H22" s="88"/>
      <c r="I22" s="33"/>
      <c r="J22" s="88" t="s">
        <v>2746</v>
      </c>
      <c r="K22" s="88"/>
      <c r="L22" s="88"/>
      <c r="M22" s="88"/>
      <c r="N22" s="88"/>
      <c r="O22" s="34"/>
      <c r="P22" s="38"/>
      <c r="Q22" s="38"/>
      <c r="R22" s="38"/>
      <c r="S22" s="38"/>
      <c r="T22" s="6"/>
    </row>
    <row r="23" spans="1:20" ht="4.5" customHeight="1" x14ac:dyDescent="0.25">
      <c r="A23" s="15"/>
      <c r="B23" s="27"/>
      <c r="C23" s="27"/>
      <c r="D23" s="27"/>
      <c r="E23" s="27"/>
      <c r="F23" s="27"/>
      <c r="G23" s="27"/>
      <c r="H23" s="27"/>
      <c r="I23" s="15"/>
      <c r="J23" s="27"/>
      <c r="K23" s="27"/>
      <c r="L23" s="6"/>
      <c r="M23" s="6"/>
      <c r="N23" s="6"/>
      <c r="O23" s="15"/>
      <c r="P23" s="6"/>
      <c r="Q23" s="6"/>
      <c r="R23" s="6"/>
      <c r="S23" s="6"/>
      <c r="T23" s="6"/>
    </row>
    <row r="24" spans="1:20" ht="15.75" x14ac:dyDescent="0.25">
      <c r="A24" s="15"/>
      <c r="B24" s="20" t="s">
        <v>2673</v>
      </c>
      <c r="C24" s="87" t="e">
        <f>IF(G14="",GENERAL!F251,IF(CONSULTA!H15&gt;=CONSULTA!B15,GENERAL!F255,GENERAL!L251))</f>
        <v>#N/A</v>
      </c>
      <c r="D24" s="87"/>
      <c r="E24" s="87"/>
      <c r="F24" s="87"/>
      <c r="G24" s="87"/>
      <c r="H24" s="87"/>
      <c r="I24" s="47"/>
      <c r="J24" s="46"/>
      <c r="K24" s="46"/>
      <c r="L24" s="46"/>
      <c r="M24" s="46"/>
      <c r="N24" s="46"/>
      <c r="O24" s="34"/>
      <c r="P24" s="38"/>
      <c r="Q24" s="38"/>
      <c r="R24" s="6"/>
      <c r="S24" s="6"/>
      <c r="T24" s="6"/>
    </row>
    <row r="25" spans="1:20" ht="6.75" customHeight="1" x14ac:dyDescent="0.5">
      <c r="A25" s="15"/>
      <c r="B25" s="27"/>
      <c r="C25" s="87"/>
      <c r="D25" s="87"/>
      <c r="E25" s="87"/>
      <c r="F25" s="87"/>
      <c r="G25" s="87"/>
      <c r="H25" s="87"/>
      <c r="I25" s="15"/>
      <c r="J25" s="27"/>
      <c r="K25" s="27"/>
      <c r="L25" s="40"/>
      <c r="M25" s="40"/>
      <c r="N25" s="6"/>
      <c r="O25" s="15"/>
      <c r="P25" s="6"/>
      <c r="Q25" s="6"/>
      <c r="R25" s="6"/>
      <c r="S25" s="6"/>
      <c r="T25" s="6"/>
    </row>
    <row r="26" spans="1:20" ht="15.75" x14ac:dyDescent="0.25">
      <c r="A26" s="15"/>
      <c r="B26" s="20" t="s">
        <v>2674</v>
      </c>
      <c r="C26" s="87" t="e">
        <f>IF(H16&gt;=B16,GENERAL!F256,GENERAL!L252)</f>
        <v>#N/A</v>
      </c>
      <c r="D26" s="87"/>
      <c r="E26" s="87"/>
      <c r="F26" s="87"/>
      <c r="G26" s="87"/>
      <c r="H26" s="87"/>
      <c r="I26" s="47"/>
      <c r="J26" s="46"/>
      <c r="K26" s="46"/>
      <c r="L26" s="46"/>
      <c r="M26" s="46"/>
      <c r="N26" s="46"/>
      <c r="O26" s="34"/>
      <c r="P26" s="38"/>
      <c r="Q26" s="38"/>
      <c r="R26" s="6"/>
      <c r="S26" s="6"/>
      <c r="T26" s="6"/>
    </row>
    <row r="27" spans="1:20" ht="1.5" customHeight="1" x14ac:dyDescent="0.25">
      <c r="A27" s="15"/>
      <c r="B27" s="27"/>
      <c r="C27" s="87"/>
      <c r="D27" s="87"/>
      <c r="E27" s="87"/>
      <c r="F27" s="87"/>
      <c r="G27" s="87"/>
      <c r="H27" s="87"/>
      <c r="I27" s="15"/>
      <c r="J27" s="27"/>
      <c r="K27" s="27"/>
      <c r="L27" s="6"/>
      <c r="M27" s="6"/>
      <c r="N27" s="6"/>
      <c r="O27" s="15"/>
      <c r="P27" s="6"/>
      <c r="Q27" s="6"/>
      <c r="R27" s="6"/>
      <c r="S27" s="6"/>
      <c r="T27" s="6"/>
    </row>
    <row r="28" spans="1:20" ht="14.25" customHeight="1" x14ac:dyDescent="0.25">
      <c r="A28" s="15"/>
      <c r="B28" s="20" t="s">
        <v>2675</v>
      </c>
      <c r="C28" s="87" t="e">
        <f>IF(G17&gt;0,GENERAL!F257,GENERAL!L253)</f>
        <v>#N/A</v>
      </c>
      <c r="D28" s="87"/>
      <c r="E28" s="87"/>
      <c r="F28" s="87"/>
      <c r="G28" s="87"/>
      <c r="H28" s="87"/>
      <c r="I28" s="47"/>
      <c r="J28" s="46"/>
      <c r="K28" s="46"/>
      <c r="L28" s="46"/>
      <c r="M28" s="46"/>
      <c r="N28" s="46"/>
      <c r="O28" s="34"/>
      <c r="P28" s="38"/>
      <c r="Q28" s="38"/>
      <c r="R28" s="6"/>
      <c r="S28" s="6"/>
      <c r="T28" s="6"/>
    </row>
    <row r="29" spans="1:20" ht="2.25" customHeight="1" x14ac:dyDescent="0.25">
      <c r="A29" s="15"/>
      <c r="B29" s="27"/>
      <c r="C29" s="87"/>
      <c r="D29" s="87"/>
      <c r="E29" s="87"/>
      <c r="F29" s="87"/>
      <c r="G29" s="87"/>
      <c r="H29" s="87"/>
      <c r="I29" s="15"/>
      <c r="J29" s="27"/>
      <c r="K29" s="27"/>
      <c r="L29" s="6"/>
      <c r="M29" s="6"/>
      <c r="N29" s="6"/>
      <c r="O29" s="15"/>
      <c r="P29" s="6"/>
      <c r="Q29" s="6"/>
      <c r="R29" s="6"/>
      <c r="S29" s="6"/>
      <c r="T29" s="6"/>
    </row>
    <row r="30" spans="1:20" x14ac:dyDescent="0.25">
      <c r="A30" s="15"/>
      <c r="B30" s="15"/>
      <c r="C30" s="15"/>
      <c r="D30" s="34"/>
      <c r="E30" s="34"/>
      <c r="F30" s="34"/>
      <c r="G30" s="34"/>
      <c r="H30" s="34"/>
      <c r="I30" s="34"/>
      <c r="J30" s="34"/>
      <c r="K30" s="34"/>
      <c r="L30" s="34"/>
      <c r="M30" s="34"/>
      <c r="N30" s="34"/>
      <c r="O30" s="34"/>
      <c r="P30" s="38"/>
      <c r="Q30" s="38"/>
      <c r="R30" s="6"/>
      <c r="S30" s="6"/>
      <c r="T30" s="6"/>
    </row>
    <row r="31" spans="1:20" ht="7.5" customHeight="1" thickBot="1" x14ac:dyDescent="0.3">
      <c r="B31" s="27"/>
      <c r="C31" s="27"/>
      <c r="D31" s="27"/>
      <c r="E31" s="27"/>
      <c r="F31" s="27"/>
      <c r="G31" s="27"/>
      <c r="H31" s="27"/>
      <c r="I31" s="27"/>
      <c r="J31" s="27"/>
      <c r="K31" s="27"/>
      <c r="L31" s="6"/>
      <c r="M31" s="6"/>
      <c r="N31" s="6"/>
      <c r="O31" s="6"/>
      <c r="P31" s="6"/>
      <c r="Q31" s="6"/>
      <c r="R31" s="6"/>
      <c r="S31" s="6"/>
      <c r="T31" s="6"/>
    </row>
    <row r="32" spans="1:20" ht="32.25" thickBot="1" x14ac:dyDescent="0.3">
      <c r="B32" s="83" t="str">
        <f>IFERROR(D8,"FAVOR COMPLETE LOS FORMULARIOS")</f>
        <v>FAVOR COMPLETE LOS FORMULARIOS</v>
      </c>
      <c r="C32" s="84"/>
      <c r="D32" s="84"/>
      <c r="E32" s="84"/>
      <c r="F32" s="84"/>
      <c r="G32" s="84"/>
      <c r="H32" s="84"/>
      <c r="I32" s="84"/>
      <c r="J32" s="84"/>
      <c r="K32" s="84"/>
      <c r="L32" s="84"/>
      <c r="M32" s="84"/>
      <c r="N32" s="85"/>
      <c r="O32" s="27"/>
      <c r="P32" s="27"/>
      <c r="Q32" s="27"/>
      <c r="R32" s="27"/>
      <c r="S32" s="27"/>
    </row>
    <row r="33" spans="2:19" ht="15" hidden="1" customHeight="1" x14ac:dyDescent="0.25">
      <c r="B33" s="27"/>
      <c r="C33" s="27"/>
      <c r="D33" s="27"/>
      <c r="E33" s="36"/>
      <c r="F33" s="35"/>
      <c r="G33" s="35"/>
      <c r="H33" s="35"/>
      <c r="I33" s="35"/>
      <c r="J33" s="35"/>
      <c r="K33" s="35"/>
      <c r="L33" s="35"/>
      <c r="M33" s="35"/>
      <c r="N33" s="35"/>
      <c r="O33" s="35"/>
      <c r="P33" s="35"/>
      <c r="Q33" s="36"/>
      <c r="R33" s="27"/>
      <c r="S33" s="27"/>
    </row>
    <row r="34" spans="2:19" ht="15" hidden="1" customHeight="1" x14ac:dyDescent="0.25">
      <c r="B34" s="27"/>
      <c r="C34" s="27"/>
      <c r="D34" s="27"/>
      <c r="E34" s="35"/>
      <c r="F34" s="35"/>
      <c r="G34" s="35"/>
      <c r="H34" s="35"/>
      <c r="I34" s="35"/>
      <c r="J34" s="35"/>
      <c r="K34" s="35"/>
      <c r="L34" s="35"/>
      <c r="M34" s="35"/>
      <c r="N34" s="35"/>
      <c r="O34" s="35"/>
      <c r="P34" s="35"/>
      <c r="Q34" s="36"/>
      <c r="R34" s="27"/>
      <c r="S34" s="27"/>
    </row>
    <row r="35" spans="2:19" ht="15.75" hidden="1" customHeight="1" x14ac:dyDescent="0.25">
      <c r="B35" s="27"/>
      <c r="C35" s="27"/>
      <c r="D35" s="27"/>
      <c r="E35" s="35"/>
      <c r="F35" s="35"/>
      <c r="G35" s="35"/>
      <c r="H35" s="35"/>
      <c r="I35" s="35"/>
      <c r="J35" s="35"/>
      <c r="K35" s="35"/>
      <c r="L35" s="35"/>
      <c r="M35" s="35"/>
      <c r="N35" s="35"/>
      <c r="O35" s="35"/>
      <c r="P35" s="35"/>
      <c r="Q35" s="36"/>
      <c r="R35" s="27"/>
      <c r="S35" s="27"/>
    </row>
    <row r="36" spans="2:19" hidden="1" x14ac:dyDescent="0.25">
      <c r="E36" s="36"/>
      <c r="F36" s="36"/>
      <c r="G36" s="36"/>
      <c r="H36" s="36"/>
      <c r="I36" s="36"/>
      <c r="J36" s="36"/>
      <c r="K36" s="36"/>
      <c r="L36" s="36"/>
      <c r="M36" s="36"/>
      <c r="N36" s="36"/>
      <c r="O36" s="36"/>
      <c r="P36" s="36"/>
      <c r="Q36" s="36"/>
    </row>
    <row r="37" spans="2:19" hidden="1" x14ac:dyDescent="0.25">
      <c r="E37" s="36"/>
      <c r="F37" s="36"/>
      <c r="G37" s="36"/>
      <c r="H37" s="36"/>
      <c r="I37" s="36"/>
      <c r="J37" s="36"/>
      <c r="K37" s="36"/>
      <c r="L37" s="36"/>
      <c r="M37" s="36"/>
      <c r="N37" s="36"/>
      <c r="O37" s="36"/>
      <c r="P37" s="36"/>
      <c r="Q37" s="36"/>
    </row>
    <row r="38" spans="2:19" hidden="1" x14ac:dyDescent="0.25">
      <c r="E38" s="36"/>
      <c r="F38" s="36"/>
      <c r="G38" s="36"/>
      <c r="H38" s="36"/>
      <c r="I38" s="36"/>
      <c r="J38" s="36"/>
      <c r="K38" s="36"/>
      <c r="L38" s="36"/>
      <c r="M38" s="36"/>
      <c r="N38" s="36"/>
      <c r="O38" s="36"/>
      <c r="P38" s="36"/>
      <c r="Q38" s="36"/>
    </row>
    <row r="39" spans="2:19" hidden="1" x14ac:dyDescent="0.25">
      <c r="E39" s="36"/>
      <c r="F39" s="36"/>
      <c r="G39" s="36"/>
      <c r="H39" s="36"/>
      <c r="I39" s="36"/>
      <c r="J39" s="36"/>
      <c r="K39" s="36"/>
      <c r="L39" s="36"/>
      <c r="M39" s="36"/>
      <c r="N39" s="36"/>
      <c r="O39" s="36"/>
      <c r="P39" s="36"/>
      <c r="Q39" s="36"/>
    </row>
    <row r="40" spans="2:19" hidden="1" x14ac:dyDescent="0.25">
      <c r="E40" s="36"/>
      <c r="F40" s="36"/>
      <c r="G40" s="36"/>
      <c r="H40" s="36"/>
      <c r="I40" s="36"/>
      <c r="J40" s="36"/>
      <c r="K40" s="36"/>
      <c r="L40" s="36"/>
      <c r="M40" s="36"/>
      <c r="N40" s="36"/>
      <c r="O40" s="36"/>
      <c r="P40" s="36"/>
      <c r="Q40" s="36"/>
    </row>
    <row r="41" spans="2:19" hidden="1" x14ac:dyDescent="0.25">
      <c r="O41" s="36"/>
      <c r="P41" s="36"/>
      <c r="Q41" s="36"/>
    </row>
  </sheetData>
  <sheetProtection sheet="1" objects="1" scenarios="1"/>
  <mergeCells count="23">
    <mergeCell ref="B2:N2"/>
    <mergeCell ref="B1:N1"/>
    <mergeCell ref="I6:N6"/>
    <mergeCell ref="K7:N9"/>
    <mergeCell ref="K11:N13"/>
    <mergeCell ref="D7:H7"/>
    <mergeCell ref="B6:H6"/>
    <mergeCell ref="D8:H8"/>
    <mergeCell ref="D9:H9"/>
    <mergeCell ref="B11:H11"/>
    <mergeCell ref="D10:H10"/>
    <mergeCell ref="B32:N32"/>
    <mergeCell ref="A3:O5"/>
    <mergeCell ref="C24:H25"/>
    <mergeCell ref="C26:H27"/>
    <mergeCell ref="C28:H29"/>
    <mergeCell ref="B22:H22"/>
    <mergeCell ref="J22:N22"/>
    <mergeCell ref="K10:N10"/>
    <mergeCell ref="C13:F13"/>
    <mergeCell ref="K15:N17"/>
    <mergeCell ref="K19:N21"/>
    <mergeCell ref="C18:F18"/>
  </mergeCells>
  <pageMargins left="0.25" right="0.25" top="0.75" bottom="0.75" header="0.3" footer="0.3"/>
  <pageSetup orientation="landscape" verticalDpi="0" r:id="rId1"/>
  <headerFooter>
    <oddHeader xml:space="preserve">&amp;C&amp;"-,Negrita"&amp;12CAJA COSTARRICENSE DE SEGURO SOCIAL&amp;"-,Normal"
Centro de Desarrollo Estratégico e Información en Salud y Seguridad Social </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57"/>
  <sheetViews>
    <sheetView topLeftCell="F233" zoomScale="130" zoomScaleNormal="130" workbookViewId="0">
      <selection activeCell="I247" sqref="I247"/>
    </sheetView>
  </sheetViews>
  <sheetFormatPr baseColWidth="10" defaultRowHeight="15" x14ac:dyDescent="0.25"/>
  <cols>
    <col min="1" max="1" width="11.42578125" style="6"/>
    <col min="2" max="2" width="64.28515625" style="6" customWidth="1"/>
    <col min="3" max="3" width="39.28515625" style="6" customWidth="1"/>
    <col min="4" max="4" width="11.42578125" customWidth="1"/>
    <col min="5" max="5" width="11.85546875" bestFit="1" customWidth="1"/>
  </cols>
  <sheetData>
    <row r="1" spans="1:5" s="27" customFormat="1" x14ac:dyDescent="0.25">
      <c r="A1" s="6" t="s">
        <v>2265</v>
      </c>
      <c r="B1" s="6" t="s">
        <v>2742</v>
      </c>
      <c r="C1" s="6" t="s">
        <v>2743</v>
      </c>
    </row>
    <row r="2" spans="1:5" x14ac:dyDescent="0.25">
      <c r="A2" s="10">
        <v>2561</v>
      </c>
      <c r="B2" s="5" t="s">
        <v>678</v>
      </c>
      <c r="C2" s="16"/>
      <c r="D2">
        <f>COUNTIF(DATOS!A:A,GENERAL!A153)</f>
        <v>0</v>
      </c>
      <c r="E2" s="31" t="str">
        <f t="shared" ref="E2:E65" si="0">IF(D2=0,"NO COMPLETO LOS FORMULARIOS","")</f>
        <v>NO COMPLETO LOS FORMULARIOS</v>
      </c>
    </row>
    <row r="3" spans="1:5" x14ac:dyDescent="0.25">
      <c r="A3" s="10">
        <v>2334</v>
      </c>
      <c r="B3" s="16" t="s">
        <v>600</v>
      </c>
      <c r="C3" s="16" t="s">
        <v>2724</v>
      </c>
      <c r="D3" s="64">
        <f>COUNTIF(DATOS!A:A,GENERAL!A67)</f>
        <v>1</v>
      </c>
      <c r="E3" s="31" t="str">
        <f t="shared" si="0"/>
        <v/>
      </c>
    </row>
    <row r="4" spans="1:5" x14ac:dyDescent="0.25">
      <c r="A4" s="10">
        <v>2577</v>
      </c>
      <c r="B4" s="5" t="s">
        <v>689</v>
      </c>
      <c r="C4" s="16"/>
      <c r="D4" s="64">
        <f>COUNTIF(DATOS!A:A,GENERAL!A163)</f>
        <v>0</v>
      </c>
      <c r="E4" s="31" t="str">
        <f t="shared" si="0"/>
        <v>NO COMPLETO LOS FORMULARIOS</v>
      </c>
    </row>
    <row r="5" spans="1:5" x14ac:dyDescent="0.25">
      <c r="A5" s="10">
        <v>2473</v>
      </c>
      <c r="B5" s="16" t="s">
        <v>648</v>
      </c>
      <c r="C5" s="16" t="s">
        <v>2735</v>
      </c>
      <c r="D5" s="64">
        <f>COUNTIF(DATOS!A:A,GENERAL!A120)</f>
        <v>0</v>
      </c>
      <c r="E5" s="31" t="str">
        <f t="shared" si="0"/>
        <v>NO COMPLETO LOS FORMULARIOS</v>
      </c>
    </row>
    <row r="6" spans="1:5" x14ac:dyDescent="0.25">
      <c r="A6" s="10">
        <v>2281</v>
      </c>
      <c r="B6" s="5" t="s">
        <v>587</v>
      </c>
      <c r="C6" s="16" t="s">
        <v>2721</v>
      </c>
      <c r="D6" s="64">
        <f>COUNTIF(DATOS!A:A,GENERAL!A48)</f>
        <v>1</v>
      </c>
      <c r="E6" s="31" t="str">
        <f t="shared" si="0"/>
        <v/>
      </c>
    </row>
    <row r="7" spans="1:5" x14ac:dyDescent="0.25">
      <c r="A7" s="10">
        <v>2216</v>
      </c>
      <c r="B7" s="16" t="s">
        <v>559</v>
      </c>
      <c r="C7" s="16" t="s">
        <v>2721</v>
      </c>
      <c r="D7" s="64">
        <f>COUNTIF(DATOS!A:A,GENERAL!A20)</f>
        <v>0</v>
      </c>
      <c r="E7" s="31" t="str">
        <f t="shared" si="0"/>
        <v>NO COMPLETO LOS FORMULARIOS</v>
      </c>
    </row>
    <row r="8" spans="1:5" x14ac:dyDescent="0.25">
      <c r="A8" s="10">
        <v>2277</v>
      </c>
      <c r="B8" s="5" t="s">
        <v>584</v>
      </c>
      <c r="C8" s="16" t="s">
        <v>2721</v>
      </c>
      <c r="D8" s="64">
        <f>COUNTIF(DATOS!A:A,GENERAL!A44)</f>
        <v>1</v>
      </c>
      <c r="E8" s="31" t="str">
        <f t="shared" si="0"/>
        <v/>
      </c>
    </row>
    <row r="9" spans="1:5" x14ac:dyDescent="0.25">
      <c r="A9" s="10">
        <v>2276</v>
      </c>
      <c r="B9" s="16" t="s">
        <v>583</v>
      </c>
      <c r="C9" s="16" t="s">
        <v>2721</v>
      </c>
      <c r="D9" s="64">
        <f>COUNTIF(DATOS!A:A,GENERAL!A43)</f>
        <v>0</v>
      </c>
      <c r="E9" s="31" t="str">
        <f t="shared" si="0"/>
        <v>NO COMPLETO LOS FORMULARIOS</v>
      </c>
    </row>
    <row r="10" spans="1:5" x14ac:dyDescent="0.25">
      <c r="A10" s="10">
        <v>2282</v>
      </c>
      <c r="B10" s="5" t="s">
        <v>583</v>
      </c>
      <c r="C10" s="16" t="s">
        <v>2883</v>
      </c>
      <c r="D10" s="64">
        <f>COUNTIF(DATOS!A:A,GENERAL!A49)</f>
        <v>1</v>
      </c>
      <c r="E10" s="31" t="str">
        <f t="shared" si="0"/>
        <v/>
      </c>
    </row>
    <row r="11" spans="1:5" x14ac:dyDescent="0.25">
      <c r="A11" s="10">
        <v>2336</v>
      </c>
      <c r="B11" s="16" t="s">
        <v>602</v>
      </c>
      <c r="C11" s="16" t="s">
        <v>2724</v>
      </c>
      <c r="D11" s="64">
        <f>COUNTIF(DATOS!A:A,GENERAL!A69)</f>
        <v>1</v>
      </c>
      <c r="E11" s="31" t="str">
        <f t="shared" si="0"/>
        <v/>
      </c>
    </row>
    <row r="12" spans="1:5" x14ac:dyDescent="0.25">
      <c r="A12" s="10">
        <v>2678</v>
      </c>
      <c r="B12" s="5" t="s">
        <v>727</v>
      </c>
      <c r="C12" s="16"/>
      <c r="D12" s="64">
        <f>COUNTIF(DATOS!A:A,GENERAL!A204)</f>
        <v>0</v>
      </c>
      <c r="E12" s="31" t="str">
        <f t="shared" si="0"/>
        <v>NO COMPLETO LOS FORMULARIOS</v>
      </c>
    </row>
    <row r="13" spans="1:5" x14ac:dyDescent="0.25">
      <c r="A13" s="10">
        <v>2335</v>
      </c>
      <c r="B13" s="16" t="s">
        <v>601</v>
      </c>
      <c r="C13" s="16" t="s">
        <v>2724</v>
      </c>
      <c r="D13" s="64">
        <f>COUNTIF(DATOS!A:A,GENERAL!A68)</f>
        <v>1</v>
      </c>
      <c r="E13" s="31" t="str">
        <f t="shared" si="0"/>
        <v/>
      </c>
    </row>
    <row r="14" spans="1:5" x14ac:dyDescent="0.25">
      <c r="A14" s="10">
        <v>2251</v>
      </c>
      <c r="B14" s="5" t="s">
        <v>572</v>
      </c>
      <c r="C14" s="16" t="s">
        <v>2721</v>
      </c>
      <c r="D14" s="64">
        <f>COUNTIF(DATOS!A:A,GENERAL!A32)</f>
        <v>0</v>
      </c>
      <c r="E14" s="31" t="str">
        <f t="shared" si="0"/>
        <v>NO COMPLETO LOS FORMULARIOS</v>
      </c>
    </row>
    <row r="15" spans="1:5" x14ac:dyDescent="0.25">
      <c r="A15" s="10">
        <v>2557</v>
      </c>
      <c r="B15" s="5" t="s">
        <v>675</v>
      </c>
      <c r="C15" s="16" t="s">
        <v>2736</v>
      </c>
      <c r="D15" s="64">
        <f>COUNTIF(DATOS!A:A,GENERAL!A149)</f>
        <v>1</v>
      </c>
      <c r="E15" s="31" t="str">
        <f t="shared" si="0"/>
        <v/>
      </c>
    </row>
    <row r="16" spans="1:5" x14ac:dyDescent="0.25">
      <c r="A16" s="10">
        <v>2590</v>
      </c>
      <c r="B16" s="5" t="s">
        <v>702</v>
      </c>
      <c r="C16" s="16" t="s">
        <v>2725</v>
      </c>
      <c r="D16" s="64">
        <f>COUNTIF(DATOS!A:A,GENERAL!A176)</f>
        <v>1</v>
      </c>
      <c r="E16" s="31" t="str">
        <f t="shared" si="0"/>
        <v/>
      </c>
    </row>
    <row r="17" spans="1:5" x14ac:dyDescent="0.25">
      <c r="A17" s="10">
        <v>2573</v>
      </c>
      <c r="B17" s="5" t="s">
        <v>685</v>
      </c>
      <c r="C17" s="16"/>
      <c r="D17" s="64">
        <f>COUNTIF(DATOS!A:A,GENERAL!A159)</f>
        <v>0</v>
      </c>
      <c r="E17" s="31" t="str">
        <f t="shared" si="0"/>
        <v>NO COMPLETO LOS FORMULARIOS</v>
      </c>
    </row>
    <row r="18" spans="1:5" x14ac:dyDescent="0.25">
      <c r="A18" s="10">
        <v>2233</v>
      </c>
      <c r="B18" s="5" t="s">
        <v>566</v>
      </c>
      <c r="C18" s="16" t="s">
        <v>2721</v>
      </c>
      <c r="D18" s="64">
        <f>COUNTIF(DATOS!A:A,GENERAL!A27)</f>
        <v>0</v>
      </c>
      <c r="E18" s="31" t="str">
        <f t="shared" si="0"/>
        <v>NO COMPLETO LOS FORMULARIOS</v>
      </c>
    </row>
    <row r="19" spans="1:5" x14ac:dyDescent="0.25">
      <c r="A19" s="10">
        <v>2583</v>
      </c>
      <c r="B19" s="5" t="s">
        <v>695</v>
      </c>
      <c r="C19" s="16"/>
      <c r="D19" s="64">
        <f>COUNTIF(DATOS!A:A,GENERAL!A169)</f>
        <v>0</v>
      </c>
      <c r="E19" s="31" t="str">
        <f t="shared" si="0"/>
        <v>NO COMPLETO LOS FORMULARIOS</v>
      </c>
    </row>
    <row r="20" spans="1:5" x14ac:dyDescent="0.25">
      <c r="A20" s="10">
        <v>2588</v>
      </c>
      <c r="B20" s="5" t="s">
        <v>700</v>
      </c>
      <c r="C20" s="16"/>
      <c r="D20" s="64">
        <f>COUNTIF(DATOS!A:A,GENERAL!A174)</f>
        <v>0</v>
      </c>
      <c r="E20" s="31" t="str">
        <f t="shared" si="0"/>
        <v>NO COMPLETO LOS FORMULARIOS</v>
      </c>
    </row>
    <row r="21" spans="1:5" x14ac:dyDescent="0.25">
      <c r="A21" s="10">
        <v>2675</v>
      </c>
      <c r="B21" s="5" t="s">
        <v>724</v>
      </c>
      <c r="C21" s="16"/>
      <c r="D21" s="64">
        <f>COUNTIF(DATOS!A:A,GENERAL!A201)</f>
        <v>1</v>
      </c>
      <c r="E21" s="31" t="str">
        <f t="shared" si="0"/>
        <v/>
      </c>
    </row>
    <row r="22" spans="1:5" x14ac:dyDescent="0.25">
      <c r="A22" s="10">
        <v>2378</v>
      </c>
      <c r="B22" s="5" t="s">
        <v>627</v>
      </c>
      <c r="C22" s="16"/>
      <c r="D22" s="64">
        <f>COUNTIF(DATOS!A:A,GENERAL!A98)</f>
        <v>1</v>
      </c>
      <c r="E22" s="31" t="str">
        <f t="shared" si="0"/>
        <v/>
      </c>
    </row>
    <row r="23" spans="1:5" x14ac:dyDescent="0.25">
      <c r="A23" s="10">
        <v>2677</v>
      </c>
      <c r="B23" s="5" t="s">
        <v>726</v>
      </c>
      <c r="C23" s="16"/>
      <c r="D23" s="64">
        <f>COUNTIF(DATOS!A:A,GENERAL!A203)</f>
        <v>0</v>
      </c>
      <c r="E23" s="31" t="str">
        <f t="shared" si="0"/>
        <v>NO COMPLETO LOS FORMULARIOS</v>
      </c>
    </row>
    <row r="24" spans="1:5" x14ac:dyDescent="0.25">
      <c r="A24" s="10">
        <v>2556</v>
      </c>
      <c r="B24" s="5" t="s">
        <v>674</v>
      </c>
      <c r="C24" s="16"/>
      <c r="D24" s="64">
        <f>COUNTIF(DATOS!A:A,GENERAL!A148)</f>
        <v>0</v>
      </c>
      <c r="E24" s="31" t="str">
        <f t="shared" si="0"/>
        <v>NO COMPLETO LOS FORMULARIOS</v>
      </c>
    </row>
    <row r="25" spans="1:5" x14ac:dyDescent="0.25">
      <c r="A25" s="10">
        <v>2652</v>
      </c>
      <c r="B25" s="5" t="s">
        <v>715</v>
      </c>
      <c r="C25" s="16" t="s">
        <v>2738</v>
      </c>
      <c r="D25" s="64">
        <f>COUNTIF(DATOS!A:A,GENERAL!A191)</f>
        <v>0</v>
      </c>
      <c r="E25" s="31" t="str">
        <f t="shared" si="0"/>
        <v>NO COMPLETO LOS FORMULARIOS</v>
      </c>
    </row>
    <row r="26" spans="1:5" x14ac:dyDescent="0.25">
      <c r="A26" s="10">
        <v>2319</v>
      </c>
      <c r="B26" s="5" t="s">
        <v>597</v>
      </c>
      <c r="C26" s="16" t="s">
        <v>2721</v>
      </c>
      <c r="D26" s="64">
        <f>COUNTIF(DATOS!A:A,GENERAL!A63)</f>
        <v>0</v>
      </c>
      <c r="E26" s="31" t="str">
        <f t="shared" si="0"/>
        <v>NO COMPLETO LOS FORMULARIOS</v>
      </c>
    </row>
    <row r="27" spans="1:5" x14ac:dyDescent="0.25">
      <c r="A27" s="10">
        <v>2532</v>
      </c>
      <c r="B27" s="5" t="s">
        <v>666</v>
      </c>
      <c r="C27" s="16" t="s">
        <v>2736</v>
      </c>
      <c r="D27" s="64">
        <f>COUNTIF(DATOS!A:A,GENERAL!A139)</f>
        <v>0</v>
      </c>
      <c r="E27" s="31" t="str">
        <f t="shared" si="0"/>
        <v>NO COMPLETO LOS FORMULARIOS</v>
      </c>
    </row>
    <row r="28" spans="1:5" x14ac:dyDescent="0.25">
      <c r="A28" s="10">
        <v>2560</v>
      </c>
      <c r="B28" s="5" t="s">
        <v>666</v>
      </c>
      <c r="C28" s="16" t="s">
        <v>2736</v>
      </c>
      <c r="D28" s="64">
        <f>COUNTIF(DATOS!A:A,GENERAL!A152)</f>
        <v>0</v>
      </c>
      <c r="E28" s="31" t="str">
        <f t="shared" si="0"/>
        <v>NO COMPLETO LOS FORMULARIOS</v>
      </c>
    </row>
    <row r="29" spans="1:5" x14ac:dyDescent="0.25">
      <c r="A29" s="10">
        <v>2581</v>
      </c>
      <c r="B29" s="5" t="s">
        <v>693</v>
      </c>
      <c r="C29" s="16"/>
      <c r="D29" s="64">
        <f>COUNTIF(DATOS!A:A,GENERAL!A167)</f>
        <v>0</v>
      </c>
      <c r="E29" s="31" t="str">
        <f t="shared" si="0"/>
        <v>NO COMPLETO LOS FORMULARIOS</v>
      </c>
    </row>
    <row r="30" spans="1:5" x14ac:dyDescent="0.25">
      <c r="A30" s="10">
        <v>2342</v>
      </c>
      <c r="B30" s="5" t="s">
        <v>606</v>
      </c>
      <c r="C30" s="16" t="s">
        <v>2724</v>
      </c>
      <c r="D30" s="64">
        <f>COUNTIF(DATOS!A:A,GENERAL!A75)</f>
        <v>1</v>
      </c>
      <c r="E30" s="31" t="str">
        <f t="shared" si="0"/>
        <v/>
      </c>
    </row>
    <row r="31" spans="1:5" x14ac:dyDescent="0.25">
      <c r="A31" s="10">
        <v>2210</v>
      </c>
      <c r="B31" s="5" t="s">
        <v>490</v>
      </c>
      <c r="C31" s="16" t="s">
        <v>2724</v>
      </c>
      <c r="D31" s="64">
        <f>COUNTIF(DATOS!A:A,GENERAL!A14)</f>
        <v>0</v>
      </c>
      <c r="E31" s="31" t="str">
        <f t="shared" si="0"/>
        <v>NO COMPLETO LOS FORMULARIOS</v>
      </c>
    </row>
    <row r="32" spans="1:5" x14ac:dyDescent="0.25">
      <c r="A32" s="10">
        <v>2385</v>
      </c>
      <c r="B32" s="5" t="s">
        <v>633</v>
      </c>
      <c r="C32" s="16"/>
      <c r="D32" s="64">
        <f>COUNTIF(DATOS!A:A,GENERAL!A104)</f>
        <v>0</v>
      </c>
      <c r="E32" s="31" t="str">
        <f t="shared" si="0"/>
        <v>NO COMPLETO LOS FORMULARIOS</v>
      </c>
    </row>
    <row r="33" spans="1:5" x14ac:dyDescent="0.25">
      <c r="A33" s="10">
        <v>2586</v>
      </c>
      <c r="B33" s="5" t="s">
        <v>698</v>
      </c>
      <c r="C33" s="16" t="s">
        <v>2725</v>
      </c>
      <c r="D33" s="64">
        <f>COUNTIF(DATOS!A:A,GENERAL!A172)</f>
        <v>1</v>
      </c>
      <c r="E33" s="31" t="str">
        <f t="shared" si="0"/>
        <v/>
      </c>
    </row>
    <row r="34" spans="1:5" x14ac:dyDescent="0.25">
      <c r="A34" s="10">
        <v>2554</v>
      </c>
      <c r="B34" s="5" t="s">
        <v>672</v>
      </c>
      <c r="C34" s="16" t="s">
        <v>2725</v>
      </c>
      <c r="D34" s="64">
        <f>COUNTIF(DATOS!A:A,GENERAL!A146)</f>
        <v>1</v>
      </c>
      <c r="E34" s="31" t="str">
        <f t="shared" si="0"/>
        <v/>
      </c>
    </row>
    <row r="35" spans="1:5" x14ac:dyDescent="0.25">
      <c r="A35" s="10">
        <v>2575</v>
      </c>
      <c r="B35" s="5" t="s">
        <v>687</v>
      </c>
      <c r="C35" s="16"/>
      <c r="D35" s="64">
        <f>COUNTIF(DATOS!A:A,GENERAL!A161)</f>
        <v>0</v>
      </c>
      <c r="E35" s="31" t="str">
        <f t="shared" si="0"/>
        <v>NO COMPLETO LOS FORMULARIOS</v>
      </c>
    </row>
    <row r="36" spans="1:5" x14ac:dyDescent="0.25">
      <c r="A36" s="10">
        <v>2582</v>
      </c>
      <c r="B36" s="5" t="s">
        <v>694</v>
      </c>
      <c r="C36" s="16" t="s">
        <v>2736</v>
      </c>
      <c r="D36" s="64">
        <f>COUNTIF(DATOS!A:A,GENERAL!A168)</f>
        <v>1</v>
      </c>
      <c r="E36" s="31" t="str">
        <f t="shared" si="0"/>
        <v/>
      </c>
    </row>
    <row r="37" spans="1:5" x14ac:dyDescent="0.25">
      <c r="A37" s="10">
        <v>2756</v>
      </c>
      <c r="B37" s="5" t="s">
        <v>744</v>
      </c>
      <c r="C37" s="16"/>
      <c r="D37" s="64">
        <f>COUNTIF(DATOS!A:A,GENERAL!A221)</f>
        <v>1</v>
      </c>
      <c r="E37" s="31" t="str">
        <f t="shared" si="0"/>
        <v/>
      </c>
    </row>
    <row r="38" spans="1:5" x14ac:dyDescent="0.25">
      <c r="A38" s="10">
        <v>2217</v>
      </c>
      <c r="B38" s="5" t="s">
        <v>560</v>
      </c>
      <c r="C38" s="16" t="s">
        <v>2721</v>
      </c>
      <c r="D38" s="64">
        <f>COUNTIF(DATOS!A:A,GENERAL!A21)</f>
        <v>0</v>
      </c>
      <c r="E38" s="31" t="str">
        <f t="shared" si="0"/>
        <v>NO COMPLETO LOS FORMULARIOS</v>
      </c>
    </row>
    <row r="39" spans="1:5" x14ac:dyDescent="0.25">
      <c r="A39" s="10">
        <v>2390</v>
      </c>
      <c r="B39" s="5" t="s">
        <v>638</v>
      </c>
      <c r="C39" s="16" t="s">
        <v>2724</v>
      </c>
      <c r="D39" s="64">
        <f>COUNTIF(DATOS!A:A,GENERAL!A109)</f>
        <v>0</v>
      </c>
      <c r="E39" s="31" t="str">
        <f t="shared" si="0"/>
        <v>NO COMPLETO LOS FORMULARIOS</v>
      </c>
    </row>
    <row r="40" spans="1:5" x14ac:dyDescent="0.25">
      <c r="A40" s="10">
        <v>2758</v>
      </c>
      <c r="B40" s="5" t="s">
        <v>746</v>
      </c>
      <c r="C40" s="16" t="s">
        <v>2741</v>
      </c>
      <c r="D40" s="64">
        <f>COUNTIF(DATOS!A:A,GENERAL!A223)</f>
        <v>1</v>
      </c>
      <c r="E40" s="31" t="str">
        <f t="shared" si="0"/>
        <v/>
      </c>
    </row>
    <row r="41" spans="1:5" x14ac:dyDescent="0.25">
      <c r="A41" s="10">
        <v>2371</v>
      </c>
      <c r="B41" s="5" t="s">
        <v>2734</v>
      </c>
      <c r="D41" s="64">
        <f>COUNTIF(DATOS!A:A,GENERAL!A91)</f>
        <v>0</v>
      </c>
      <c r="E41" s="31" t="str">
        <f t="shared" si="0"/>
        <v>NO COMPLETO LOS FORMULARIOS</v>
      </c>
    </row>
    <row r="42" spans="1:5" x14ac:dyDescent="0.25">
      <c r="A42" s="10">
        <v>2762</v>
      </c>
      <c r="B42" s="5" t="s">
        <v>750</v>
      </c>
      <c r="C42" s="16" t="s">
        <v>2741</v>
      </c>
      <c r="D42" s="64">
        <f>COUNTIF(DATOS!A:A,GENERAL!A227)</f>
        <v>1</v>
      </c>
      <c r="E42" s="31" t="str">
        <f t="shared" si="0"/>
        <v/>
      </c>
    </row>
    <row r="43" spans="1:5" x14ac:dyDescent="0.25">
      <c r="A43" s="10">
        <v>2343</v>
      </c>
      <c r="B43" s="5" t="s">
        <v>607</v>
      </c>
      <c r="C43" s="16"/>
      <c r="D43" s="64">
        <f>COUNTIF(DATOS!A:A,GENERAL!A76)</f>
        <v>0</v>
      </c>
      <c r="E43" s="31" t="str">
        <f t="shared" si="0"/>
        <v>NO COMPLETO LOS FORMULARIOS</v>
      </c>
    </row>
    <row r="44" spans="1:5" x14ac:dyDescent="0.25">
      <c r="A44" s="10">
        <v>2356</v>
      </c>
      <c r="B44" s="5" t="s">
        <v>618</v>
      </c>
      <c r="C44" s="16" t="s">
        <v>2724</v>
      </c>
      <c r="D44" s="64">
        <f>COUNTIF(DATOS!A:A,GENERAL!A88)</f>
        <v>0</v>
      </c>
      <c r="E44" s="31" t="str">
        <f t="shared" si="0"/>
        <v>NO COMPLETO LOS FORMULARIOS</v>
      </c>
    </row>
    <row r="45" spans="1:5" x14ac:dyDescent="0.25">
      <c r="A45" s="10">
        <v>2131</v>
      </c>
      <c r="B45" s="73" t="s">
        <v>545</v>
      </c>
      <c r="C45" s="7" t="s">
        <v>2721</v>
      </c>
      <c r="D45" s="64">
        <f>COUNTIF(DATOS!A:A,GENERAL!A7)</f>
        <v>0</v>
      </c>
      <c r="E45" s="31" t="str">
        <f t="shared" si="0"/>
        <v>NO COMPLETO LOS FORMULARIOS</v>
      </c>
    </row>
    <row r="46" spans="1:5" x14ac:dyDescent="0.25">
      <c r="A46" s="10">
        <v>2732</v>
      </c>
      <c r="B46" s="5" t="s">
        <v>737</v>
      </c>
      <c r="C46" s="16" t="s">
        <v>2741</v>
      </c>
      <c r="D46" s="64">
        <f>COUNTIF(DATOS!A:A,GENERAL!A214)</f>
        <v>1</v>
      </c>
      <c r="E46" s="31" t="str">
        <f t="shared" si="0"/>
        <v/>
      </c>
    </row>
    <row r="47" spans="1:5" x14ac:dyDescent="0.25">
      <c r="A47" s="10">
        <v>2483</v>
      </c>
      <c r="B47" s="5" t="s">
        <v>657</v>
      </c>
      <c r="C47" s="16" t="s">
        <v>2735</v>
      </c>
      <c r="D47" s="64">
        <f>COUNTIF(DATOS!A:A,GENERAL!A130)</f>
        <v>1</v>
      </c>
      <c r="E47" s="31" t="str">
        <f t="shared" si="0"/>
        <v/>
      </c>
    </row>
    <row r="48" spans="1:5" x14ac:dyDescent="0.25">
      <c r="A48" s="10">
        <v>2236</v>
      </c>
      <c r="B48" s="5" t="s">
        <v>569</v>
      </c>
      <c r="C48" s="16" t="s">
        <v>2721</v>
      </c>
      <c r="D48" s="64">
        <f>COUNTIF(DATOS!A:A,GENERAL!A30)</f>
        <v>1</v>
      </c>
      <c r="E48" s="31" t="str">
        <f t="shared" si="0"/>
        <v/>
      </c>
    </row>
    <row r="49" spans="1:5" x14ac:dyDescent="0.25">
      <c r="A49" s="10">
        <v>2235</v>
      </c>
      <c r="B49" s="5" t="s">
        <v>568</v>
      </c>
      <c r="C49" s="16" t="s">
        <v>2721</v>
      </c>
      <c r="D49" s="64">
        <f>COUNTIF(DATOS!A:A,GENERAL!A29)</f>
        <v>0</v>
      </c>
      <c r="E49" s="31" t="str">
        <f t="shared" si="0"/>
        <v>NO COMPLETO LOS FORMULARIOS</v>
      </c>
    </row>
    <row r="50" spans="1:5" x14ac:dyDescent="0.25">
      <c r="A50" s="10">
        <v>2760</v>
      </c>
      <c r="B50" s="5" t="s">
        <v>748</v>
      </c>
      <c r="C50" s="16" t="s">
        <v>2741</v>
      </c>
      <c r="D50" s="64">
        <f>COUNTIF(DATOS!A:A,GENERAL!A225)</f>
        <v>1</v>
      </c>
      <c r="E50" s="31" t="str">
        <f t="shared" si="0"/>
        <v/>
      </c>
    </row>
    <row r="51" spans="1:5" x14ac:dyDescent="0.25">
      <c r="A51" s="10">
        <v>2476</v>
      </c>
      <c r="B51" s="5" t="s">
        <v>651</v>
      </c>
      <c r="C51" s="16"/>
      <c r="D51" s="64">
        <f>COUNTIF(DATOS!A:A,GENERAL!A123)</f>
        <v>1</v>
      </c>
      <c r="E51" s="31" t="str">
        <f t="shared" si="0"/>
        <v/>
      </c>
    </row>
    <row r="52" spans="1:5" x14ac:dyDescent="0.25">
      <c r="A52" s="10">
        <v>2315</v>
      </c>
      <c r="B52" s="5" t="s">
        <v>594</v>
      </c>
      <c r="C52" s="16" t="s">
        <v>2724</v>
      </c>
      <c r="D52" s="64">
        <f>COUNTIF(DATOS!A:A,GENERAL!A59)</f>
        <v>0</v>
      </c>
      <c r="E52" s="31" t="str">
        <f t="shared" si="0"/>
        <v>NO COMPLETO LOS FORMULARIOS</v>
      </c>
    </row>
    <row r="53" spans="1:5" x14ac:dyDescent="0.25">
      <c r="A53" s="10">
        <v>2341</v>
      </c>
      <c r="B53" s="5" t="s">
        <v>594</v>
      </c>
      <c r="C53" s="16" t="s">
        <v>3563</v>
      </c>
      <c r="D53" s="64">
        <f>COUNTIF(DATOS!A:A,GENERAL!A74)</f>
        <v>2</v>
      </c>
      <c r="E53" s="31" t="str">
        <f t="shared" si="0"/>
        <v/>
      </c>
    </row>
    <row r="54" spans="1:5" x14ac:dyDescent="0.25">
      <c r="A54" s="10">
        <v>2317</v>
      </c>
      <c r="B54" s="5" t="s">
        <v>596</v>
      </c>
      <c r="C54" s="16" t="s">
        <v>2724</v>
      </c>
      <c r="D54" s="64">
        <f>COUNTIF(DATOS!A:A,GENERAL!A61)</f>
        <v>0</v>
      </c>
      <c r="E54" s="31" t="str">
        <f t="shared" si="0"/>
        <v>NO COMPLETO LOS FORMULARIOS</v>
      </c>
    </row>
    <row r="55" spans="1:5" x14ac:dyDescent="0.25">
      <c r="A55" s="10">
        <v>2339</v>
      </c>
      <c r="B55" s="5" t="s">
        <v>604</v>
      </c>
      <c r="C55" s="16" t="s">
        <v>2724</v>
      </c>
      <c r="D55" s="64">
        <f>COUNTIF(DATOS!A:A,GENERAL!A72)</f>
        <v>0</v>
      </c>
      <c r="E55" s="31" t="str">
        <f t="shared" si="0"/>
        <v>NO COMPLETO LOS FORMULARIOS</v>
      </c>
    </row>
    <row r="56" spans="1:5" x14ac:dyDescent="0.25">
      <c r="A56" s="10">
        <v>2316</v>
      </c>
      <c r="B56" s="5" t="s">
        <v>595</v>
      </c>
      <c r="C56" s="16"/>
      <c r="D56" s="64">
        <f>COUNTIF(DATOS!A:A,GENERAL!A60)</f>
        <v>1</v>
      </c>
      <c r="E56" s="31" t="str">
        <f t="shared" si="0"/>
        <v/>
      </c>
    </row>
    <row r="57" spans="1:5" x14ac:dyDescent="0.25">
      <c r="A57" s="10">
        <v>2672</v>
      </c>
      <c r="B57" s="5" t="s">
        <v>721</v>
      </c>
      <c r="C57" s="16"/>
      <c r="D57" s="64">
        <f>COUNTIF(DATOS!A:A,GENERAL!A198)</f>
        <v>1</v>
      </c>
      <c r="E57" s="31" t="str">
        <f t="shared" si="0"/>
        <v/>
      </c>
    </row>
    <row r="58" spans="1:5" x14ac:dyDescent="0.25">
      <c r="A58" s="10">
        <v>2340</v>
      </c>
      <c r="B58" s="5" t="s">
        <v>605</v>
      </c>
      <c r="C58" s="16" t="s">
        <v>3563</v>
      </c>
      <c r="D58" s="64">
        <f>COUNTIF(DATOS!A:A,GENERAL!A73)</f>
        <v>1</v>
      </c>
      <c r="E58" s="31" t="str">
        <f t="shared" si="0"/>
        <v/>
      </c>
    </row>
    <row r="59" spans="1:5" x14ac:dyDescent="0.25">
      <c r="A59" s="10">
        <v>2392</v>
      </c>
      <c r="B59" s="5" t="s">
        <v>605</v>
      </c>
      <c r="C59" s="16" t="s">
        <v>2724</v>
      </c>
      <c r="D59" s="64">
        <f>COUNTIF(DATOS!A:A,GENERAL!A111)</f>
        <v>0</v>
      </c>
      <c r="E59" s="31" t="str">
        <f t="shared" si="0"/>
        <v>NO COMPLETO LOS FORMULARIOS</v>
      </c>
    </row>
    <row r="60" spans="1:5" x14ac:dyDescent="0.25">
      <c r="A60" s="10">
        <v>2345</v>
      </c>
      <c r="B60" s="5" t="s">
        <v>609</v>
      </c>
      <c r="C60" s="16" t="s">
        <v>2724</v>
      </c>
      <c r="D60" s="64">
        <f>COUNTIF(DATOS!A:A,GENERAL!A78)</f>
        <v>0</v>
      </c>
      <c r="E60" s="31" t="str">
        <f t="shared" si="0"/>
        <v>NO COMPLETO LOS FORMULARIOS</v>
      </c>
    </row>
    <row r="61" spans="1:5" x14ac:dyDescent="0.25">
      <c r="A61" s="10">
        <v>2552</v>
      </c>
      <c r="B61" s="5" t="s">
        <v>670</v>
      </c>
      <c r="C61" s="16" t="s">
        <v>2725</v>
      </c>
      <c r="D61" s="64">
        <f>COUNTIF(DATOS!A:A,GENERAL!A144)</f>
        <v>0</v>
      </c>
      <c r="E61" s="31" t="str">
        <f t="shared" si="0"/>
        <v>NO COMPLETO LOS FORMULARIOS</v>
      </c>
    </row>
    <row r="62" spans="1:5" x14ac:dyDescent="0.25">
      <c r="A62" s="10">
        <v>2481</v>
      </c>
      <c r="B62" s="5" t="s">
        <v>655</v>
      </c>
      <c r="C62" s="16" t="s">
        <v>2735</v>
      </c>
      <c r="D62" s="64">
        <f>COUNTIF(DATOS!A:A,GENERAL!A128)</f>
        <v>0</v>
      </c>
      <c r="E62" s="31" t="str">
        <f t="shared" si="0"/>
        <v>NO COMPLETO LOS FORMULARIOS</v>
      </c>
    </row>
    <row r="63" spans="1:5" x14ac:dyDescent="0.25">
      <c r="A63" s="10">
        <v>2572</v>
      </c>
      <c r="B63" s="5" t="s">
        <v>684</v>
      </c>
      <c r="C63" s="16"/>
      <c r="D63" s="64">
        <f>COUNTIF(DATOS!A:A,GENERAL!A158)</f>
        <v>1</v>
      </c>
      <c r="E63" s="31" t="str">
        <f t="shared" si="0"/>
        <v/>
      </c>
    </row>
    <row r="64" spans="1:5" x14ac:dyDescent="0.25">
      <c r="A64" s="10">
        <v>2391</v>
      </c>
      <c r="B64" s="5" t="s">
        <v>639</v>
      </c>
      <c r="C64" s="16"/>
      <c r="D64" s="64">
        <f>COUNTIF(DATOS!A:A,GENERAL!A110)</f>
        <v>0</v>
      </c>
      <c r="E64" s="31" t="str">
        <f t="shared" si="0"/>
        <v>NO COMPLETO LOS FORMULARIOS</v>
      </c>
    </row>
    <row r="65" spans="1:5" x14ac:dyDescent="0.25">
      <c r="A65" s="10">
        <v>2592</v>
      </c>
      <c r="B65" s="5" t="s">
        <v>704</v>
      </c>
      <c r="C65" s="16" t="s">
        <v>2725</v>
      </c>
      <c r="D65" s="64">
        <f>COUNTIF(DATOS!A:A,GENERAL!A178)</f>
        <v>0</v>
      </c>
      <c r="E65" s="31" t="str">
        <f t="shared" si="0"/>
        <v>NO COMPLETO LOS FORMULARIOS</v>
      </c>
    </row>
    <row r="66" spans="1:5" x14ac:dyDescent="0.25">
      <c r="A66" s="10">
        <v>2212</v>
      </c>
      <c r="B66" s="5" t="s">
        <v>554</v>
      </c>
      <c r="C66" s="16" t="s">
        <v>2724</v>
      </c>
      <c r="D66" s="64">
        <f>COUNTIF(DATOS!A:A,GENERAL!A16)</f>
        <v>2</v>
      </c>
      <c r="E66" s="31" t="str">
        <f t="shared" ref="E66:E129" si="1">IF(D66=0,"NO COMPLETO LOS FORMULARIOS","")</f>
        <v/>
      </c>
    </row>
    <row r="67" spans="1:5" x14ac:dyDescent="0.25">
      <c r="A67" s="10">
        <v>2211</v>
      </c>
      <c r="B67" s="5" t="s">
        <v>553</v>
      </c>
      <c r="C67" s="16" t="s">
        <v>2724</v>
      </c>
      <c r="D67" s="64">
        <f>COUNTIF(DATOS!A:A,GENERAL!A15)</f>
        <v>1</v>
      </c>
      <c r="E67" s="31" t="str">
        <f t="shared" si="1"/>
        <v/>
      </c>
    </row>
    <row r="68" spans="1:5" x14ac:dyDescent="0.25">
      <c r="A68" s="10">
        <v>2761</v>
      </c>
      <c r="B68" s="5" t="s">
        <v>749</v>
      </c>
      <c r="C68" s="16" t="s">
        <v>2741</v>
      </c>
      <c r="D68" s="64">
        <f>COUNTIF(DATOS!A:A,GENERAL!A226)</f>
        <v>0</v>
      </c>
      <c r="E68" s="31" t="str">
        <f t="shared" si="1"/>
        <v>NO COMPLETO LOS FORMULARIOS</v>
      </c>
    </row>
    <row r="69" spans="1:5" x14ac:dyDescent="0.25">
      <c r="A69" s="10">
        <v>2655</v>
      </c>
      <c r="B69" s="5" t="s">
        <v>718</v>
      </c>
      <c r="C69" s="16" t="s">
        <v>2738</v>
      </c>
      <c r="D69" s="64">
        <f>COUNTIF(DATOS!A:A,GENERAL!A194)</f>
        <v>1</v>
      </c>
      <c r="E69" s="31" t="str">
        <f t="shared" si="1"/>
        <v/>
      </c>
    </row>
    <row r="70" spans="1:5" x14ac:dyDescent="0.25">
      <c r="A70" s="10">
        <v>2634</v>
      </c>
      <c r="B70" s="5" t="s">
        <v>2739</v>
      </c>
      <c r="C70" s="16" t="s">
        <v>2738</v>
      </c>
      <c r="D70" s="64">
        <f>COUNTIF(DATOS!A:A,GENERAL!A188)</f>
        <v>1</v>
      </c>
      <c r="E70" s="31" t="str">
        <f t="shared" si="1"/>
        <v/>
      </c>
    </row>
    <row r="71" spans="1:5" x14ac:dyDescent="0.25">
      <c r="A71" s="10">
        <v>2477</v>
      </c>
      <c r="B71" s="5" t="s">
        <v>652</v>
      </c>
      <c r="C71" s="16" t="s">
        <v>2735</v>
      </c>
      <c r="D71" s="64">
        <f>COUNTIF(DATOS!A:A,GENERAL!A124)</f>
        <v>0</v>
      </c>
      <c r="E71" s="31" t="str">
        <f t="shared" si="1"/>
        <v>NO COMPLETO LOS FORMULARIOS</v>
      </c>
    </row>
    <row r="72" spans="1:5" x14ac:dyDescent="0.25">
      <c r="A72" s="10">
        <v>2571</v>
      </c>
      <c r="B72" s="5" t="s">
        <v>683</v>
      </c>
      <c r="C72" s="16"/>
      <c r="D72" s="64">
        <f>COUNTIF(DATOS!A:A,GENERAL!A157)</f>
        <v>1</v>
      </c>
      <c r="E72" s="31" t="str">
        <f t="shared" si="1"/>
        <v/>
      </c>
    </row>
    <row r="73" spans="1:5" x14ac:dyDescent="0.25">
      <c r="A73" s="10">
        <v>2312</v>
      </c>
      <c r="B73" s="5" t="s">
        <v>2727</v>
      </c>
      <c r="C73" s="16" t="s">
        <v>2724</v>
      </c>
      <c r="D73" s="64">
        <f>COUNTIF(DATOS!A:A,GENERAL!A57)</f>
        <v>0</v>
      </c>
      <c r="E73" s="31" t="str">
        <f t="shared" si="1"/>
        <v>NO COMPLETO LOS FORMULARIOS</v>
      </c>
    </row>
    <row r="74" spans="1:5" x14ac:dyDescent="0.25">
      <c r="A74" s="10">
        <v>2214</v>
      </c>
      <c r="B74" s="5" t="s">
        <v>557</v>
      </c>
      <c r="C74" s="16" t="s">
        <v>2721</v>
      </c>
      <c r="D74" s="64">
        <f>COUNTIF(DATOS!A:A,GENERAL!A18)</f>
        <v>1</v>
      </c>
      <c r="E74" s="31" t="str">
        <f t="shared" si="1"/>
        <v/>
      </c>
    </row>
    <row r="75" spans="1:5" x14ac:dyDescent="0.25">
      <c r="A75" s="10">
        <v>2274</v>
      </c>
      <c r="B75" s="5" t="s">
        <v>581</v>
      </c>
      <c r="C75" s="16" t="s">
        <v>2721</v>
      </c>
      <c r="D75" s="64">
        <f>COUNTIF(DATOS!A:A,GENERAL!A41)</f>
        <v>0</v>
      </c>
      <c r="E75" s="31" t="str">
        <f t="shared" si="1"/>
        <v>NO COMPLETO LOS FORMULARIOS</v>
      </c>
    </row>
    <row r="76" spans="1:5" x14ac:dyDescent="0.25">
      <c r="A76" s="10">
        <v>2280</v>
      </c>
      <c r="B76" s="5" t="s">
        <v>581</v>
      </c>
      <c r="C76" s="16" t="s">
        <v>3564</v>
      </c>
      <c r="D76" s="64">
        <f>COUNTIF(DATOS!A:A,GENERAL!A47)</f>
        <v>1</v>
      </c>
      <c r="E76" s="31" t="str">
        <f t="shared" si="1"/>
        <v/>
      </c>
    </row>
    <row r="77" spans="1:5" x14ac:dyDescent="0.25">
      <c r="A77" s="10">
        <v>2563</v>
      </c>
      <c r="B77" s="5" t="s">
        <v>681</v>
      </c>
      <c r="C77" s="16" t="s">
        <v>2736</v>
      </c>
      <c r="D77" s="64">
        <f>COUNTIF(DATOS!A:A,GENERAL!A155)</f>
        <v>1</v>
      </c>
      <c r="E77" s="31" t="str">
        <f t="shared" si="1"/>
        <v/>
      </c>
    </row>
    <row r="78" spans="1:5" x14ac:dyDescent="0.25">
      <c r="A78" s="10">
        <v>2679</v>
      </c>
      <c r="B78" s="5" t="s">
        <v>728</v>
      </c>
      <c r="C78" s="16"/>
      <c r="D78" s="64">
        <f>COUNTIF(DATOS!A:A,GENERAL!A205)</f>
        <v>0</v>
      </c>
      <c r="E78" s="31" t="str">
        <f t="shared" si="1"/>
        <v>NO COMPLETO LOS FORMULARIOS</v>
      </c>
    </row>
    <row r="79" spans="1:5" x14ac:dyDescent="0.25">
      <c r="A79" s="10">
        <v>2650</v>
      </c>
      <c r="B79" s="5" t="s">
        <v>714</v>
      </c>
      <c r="C79" s="16" t="s">
        <v>2735</v>
      </c>
      <c r="D79" s="64">
        <f>COUNTIF(DATOS!A:A,GENERAL!A189)</f>
        <v>1</v>
      </c>
      <c r="E79" s="31" t="str">
        <f t="shared" si="1"/>
        <v/>
      </c>
    </row>
    <row r="80" spans="1:5" x14ac:dyDescent="0.25">
      <c r="A80" s="10">
        <v>2564</v>
      </c>
      <c r="B80" s="5" t="s">
        <v>682</v>
      </c>
      <c r="C80" s="16"/>
      <c r="D80" s="64">
        <f>COUNTIF(DATOS!A:A,GENERAL!A156)</f>
        <v>0</v>
      </c>
      <c r="E80" s="31" t="str">
        <f t="shared" si="1"/>
        <v>NO COMPLETO LOS FORMULARIOS</v>
      </c>
    </row>
    <row r="81" spans="1:5" x14ac:dyDescent="0.25">
      <c r="A81" s="10">
        <v>2354</v>
      </c>
      <c r="B81" s="5" t="s">
        <v>616</v>
      </c>
      <c r="C81" s="16"/>
      <c r="D81" s="64">
        <f>COUNTIF(DATOS!A:A,GENERAL!A86)</f>
        <v>0</v>
      </c>
      <c r="E81" s="31" t="str">
        <f t="shared" si="1"/>
        <v>NO COMPLETO LOS FORMULARIOS</v>
      </c>
    </row>
    <row r="82" spans="1:5" x14ac:dyDescent="0.25">
      <c r="A82" s="10">
        <v>2338</v>
      </c>
      <c r="B82" s="5" t="s">
        <v>603</v>
      </c>
      <c r="C82" s="16"/>
      <c r="D82" s="64">
        <f>COUNTIF(DATOS!A:A,GENERAL!A71)</f>
        <v>1</v>
      </c>
      <c r="E82" s="31" t="str">
        <f t="shared" si="1"/>
        <v/>
      </c>
    </row>
    <row r="83" spans="1:5" x14ac:dyDescent="0.25">
      <c r="A83" s="10">
        <v>2559</v>
      </c>
      <c r="B83" s="5" t="s">
        <v>677</v>
      </c>
      <c r="C83" s="16" t="s">
        <v>2736</v>
      </c>
      <c r="D83" s="64">
        <f>COUNTIF(DATOS!A:A,GENERAL!A151)</f>
        <v>0</v>
      </c>
      <c r="E83" s="31" t="str">
        <f t="shared" si="1"/>
        <v>NO COMPLETO LOS FORMULARIOS</v>
      </c>
    </row>
    <row r="84" spans="1:5" x14ac:dyDescent="0.25">
      <c r="A84" s="10">
        <v>2750</v>
      </c>
      <c r="B84" s="5" t="s">
        <v>738</v>
      </c>
      <c r="C84" s="16"/>
      <c r="D84" s="64">
        <f>COUNTIF(DATOS!A:A,GENERAL!A215)</f>
        <v>0</v>
      </c>
      <c r="E84" s="31" t="str">
        <f t="shared" si="1"/>
        <v>NO COMPLETO LOS FORMULARIOS</v>
      </c>
    </row>
    <row r="85" spans="1:5" x14ac:dyDescent="0.25">
      <c r="A85" s="10">
        <v>2471</v>
      </c>
      <c r="B85" s="5" t="s">
        <v>646</v>
      </c>
      <c r="C85" s="16" t="s">
        <v>2735</v>
      </c>
      <c r="D85" s="64">
        <f>COUNTIF(DATOS!A:A,GENERAL!A118)</f>
        <v>1</v>
      </c>
      <c r="E85" s="31" t="str">
        <f t="shared" si="1"/>
        <v/>
      </c>
    </row>
    <row r="86" spans="1:5" x14ac:dyDescent="0.25">
      <c r="A86" s="10">
        <v>2381</v>
      </c>
      <c r="B86" s="5" t="s">
        <v>629</v>
      </c>
      <c r="C86" s="16"/>
      <c r="D86" s="64">
        <f>COUNTIF(DATOS!A:A,GENERAL!A100)</f>
        <v>1</v>
      </c>
      <c r="E86" s="31" t="str">
        <f t="shared" si="1"/>
        <v/>
      </c>
    </row>
    <row r="87" spans="1:5" x14ac:dyDescent="0.25">
      <c r="A87" s="10">
        <v>2376</v>
      </c>
      <c r="B87" s="5" t="s">
        <v>625</v>
      </c>
      <c r="C87" s="16"/>
      <c r="D87" s="64">
        <f>COUNTIF(DATOS!A:A,GENERAL!A96)</f>
        <v>1</v>
      </c>
      <c r="E87" s="31" t="str">
        <f t="shared" si="1"/>
        <v/>
      </c>
    </row>
    <row r="88" spans="1:5" x14ac:dyDescent="0.25">
      <c r="A88" s="10">
        <v>2355</v>
      </c>
      <c r="B88" s="5" t="s">
        <v>617</v>
      </c>
      <c r="C88" s="16"/>
      <c r="D88" s="64">
        <f>COUNTIF(DATOS!A:A,GENERAL!A87)</f>
        <v>0</v>
      </c>
      <c r="E88" s="31" t="str">
        <f t="shared" si="1"/>
        <v>NO COMPLETO LOS FORMULARIOS</v>
      </c>
    </row>
    <row r="89" spans="1:5" x14ac:dyDescent="0.25">
      <c r="A89" s="10">
        <v>2673</v>
      </c>
      <c r="B89" s="5" t="s">
        <v>722</v>
      </c>
      <c r="C89" s="16"/>
      <c r="D89" s="64">
        <f>COUNTIF(DATOS!A:A,GENERAL!A199)</f>
        <v>0</v>
      </c>
      <c r="E89" s="31" t="str">
        <f t="shared" si="1"/>
        <v>NO COMPLETO LOS FORMULARIOS</v>
      </c>
    </row>
    <row r="90" spans="1:5" x14ac:dyDescent="0.25">
      <c r="A90" s="10">
        <v>2255</v>
      </c>
      <c r="B90" s="5" t="s">
        <v>576</v>
      </c>
      <c r="C90" s="16"/>
      <c r="D90" s="64">
        <f>COUNTIF(DATOS!A:A,GENERAL!A36)</f>
        <v>0</v>
      </c>
      <c r="E90" s="31" t="str">
        <f t="shared" si="1"/>
        <v>NO COMPLETO LOS FORMULARIOS</v>
      </c>
    </row>
    <row r="91" spans="1:5" x14ac:dyDescent="0.25">
      <c r="A91" s="10">
        <v>2353</v>
      </c>
      <c r="B91" s="5" t="s">
        <v>615</v>
      </c>
      <c r="C91" s="16"/>
      <c r="D91" s="64">
        <f>COUNTIF(DATOS!A:A,GENERAL!A85)</f>
        <v>1</v>
      </c>
      <c r="E91" s="31" t="str">
        <f t="shared" si="1"/>
        <v/>
      </c>
    </row>
    <row r="92" spans="1:5" x14ac:dyDescent="0.25">
      <c r="A92" s="10">
        <v>2482</v>
      </c>
      <c r="B92" s="5" t="s">
        <v>656</v>
      </c>
      <c r="C92" s="16"/>
      <c r="D92" s="64">
        <f>COUNTIF(DATOS!A:A,GENERAL!A129)</f>
        <v>1</v>
      </c>
      <c r="E92" s="31" t="str">
        <f t="shared" si="1"/>
        <v/>
      </c>
    </row>
    <row r="93" spans="1:5" x14ac:dyDescent="0.25">
      <c r="A93" s="10">
        <v>2333</v>
      </c>
      <c r="B93" s="5" t="s">
        <v>599</v>
      </c>
      <c r="C93" s="16" t="s">
        <v>2724</v>
      </c>
      <c r="D93" s="64">
        <f>COUNTIF(DATOS!A:A,GENERAL!A66)</f>
        <v>0</v>
      </c>
      <c r="E93" s="31" t="str">
        <f t="shared" si="1"/>
        <v>NO COMPLETO LOS FORMULARIOS</v>
      </c>
    </row>
    <row r="94" spans="1:5" x14ac:dyDescent="0.25">
      <c r="A94" s="10">
        <v>2676</v>
      </c>
      <c r="B94" s="5" t="s">
        <v>725</v>
      </c>
      <c r="C94" s="16"/>
      <c r="D94" s="64">
        <f>COUNTIF(DATOS!A:A,GENERAL!A202)</f>
        <v>0</v>
      </c>
      <c r="E94" s="31" t="str">
        <f t="shared" si="1"/>
        <v>NO COMPLETO LOS FORMULARIOS</v>
      </c>
    </row>
    <row r="95" spans="1:5" x14ac:dyDescent="0.25">
      <c r="A95" s="10">
        <v>2534</v>
      </c>
      <c r="B95" s="5" t="s">
        <v>667</v>
      </c>
      <c r="C95" s="16" t="s">
        <v>2736</v>
      </c>
      <c r="D95" s="64">
        <f>COUNTIF(DATOS!A:A,GENERAL!A141)</f>
        <v>0</v>
      </c>
      <c r="E95" s="31" t="str">
        <f t="shared" si="1"/>
        <v>NO COMPLETO LOS FORMULARIOS</v>
      </c>
    </row>
    <row r="96" spans="1:5" x14ac:dyDescent="0.25">
      <c r="A96" s="10">
        <v>2632</v>
      </c>
      <c r="B96" s="5" t="s">
        <v>711</v>
      </c>
      <c r="C96" s="16" t="s">
        <v>2738</v>
      </c>
      <c r="D96" s="64">
        <f>COUNTIF(DATOS!A:A,GENERAL!A186)</f>
        <v>0</v>
      </c>
      <c r="E96" s="31" t="str">
        <f t="shared" si="1"/>
        <v>NO COMPLETO LOS FORMULARIOS</v>
      </c>
    </row>
    <row r="97" spans="1:5" x14ac:dyDescent="0.25">
      <c r="A97" s="10">
        <v>2484</v>
      </c>
      <c r="B97" s="5" t="s">
        <v>658</v>
      </c>
      <c r="C97" s="16" t="s">
        <v>2735</v>
      </c>
      <c r="D97" s="64">
        <f>COUNTIF(DATOS!A:A,GENERAL!A131)</f>
        <v>1</v>
      </c>
      <c r="E97" s="31" t="str">
        <f t="shared" si="1"/>
        <v/>
      </c>
    </row>
    <row r="98" spans="1:5" x14ac:dyDescent="0.25">
      <c r="A98" s="10">
        <v>2352</v>
      </c>
      <c r="B98" s="5" t="s">
        <v>614</v>
      </c>
      <c r="C98" s="16" t="s">
        <v>2724</v>
      </c>
      <c r="D98" s="64">
        <f>COUNTIF(DATOS!A:A,GENERAL!A84)</f>
        <v>0</v>
      </c>
      <c r="E98" s="31" t="str">
        <f t="shared" si="1"/>
        <v>NO COMPLETO LOS FORMULARIOS</v>
      </c>
    </row>
    <row r="99" spans="1:5" x14ac:dyDescent="0.25">
      <c r="A99" s="10">
        <v>2311</v>
      </c>
      <c r="B99" s="5" t="s">
        <v>2726</v>
      </c>
      <c r="C99" s="16" t="s">
        <v>2724</v>
      </c>
      <c r="D99" s="64">
        <f>COUNTIF(DATOS!A:A,GENERAL!A56)</f>
        <v>0</v>
      </c>
      <c r="E99" s="31" t="str">
        <f t="shared" si="1"/>
        <v>NO COMPLETO LOS FORMULARIOS</v>
      </c>
    </row>
    <row r="100" spans="1:5" x14ac:dyDescent="0.25">
      <c r="A100" s="10">
        <v>2654</v>
      </c>
      <c r="B100" s="5" t="s">
        <v>717</v>
      </c>
      <c r="C100" s="16" t="s">
        <v>2738</v>
      </c>
      <c r="D100" s="64">
        <f>COUNTIF(DATOS!A:A,GENERAL!A193)</f>
        <v>1</v>
      </c>
      <c r="E100" s="31" t="str">
        <f t="shared" si="1"/>
        <v/>
      </c>
    </row>
    <row r="101" spans="1:5" x14ac:dyDescent="0.25">
      <c r="A101" s="10">
        <v>2656</v>
      </c>
      <c r="B101" s="5" t="s">
        <v>717</v>
      </c>
      <c r="C101" s="16"/>
      <c r="D101" s="64">
        <f>COUNTIF(DATOS!A:A,GENERAL!A195)</f>
        <v>1</v>
      </c>
      <c r="E101" s="31" t="str">
        <f t="shared" si="1"/>
        <v/>
      </c>
    </row>
    <row r="102" spans="1:5" x14ac:dyDescent="0.25">
      <c r="A102" s="10">
        <v>2386</v>
      </c>
      <c r="B102" s="5" t="s">
        <v>634</v>
      </c>
      <c r="C102" s="16"/>
      <c r="D102" s="64">
        <f>COUNTIF(DATOS!A:A,GENERAL!A105)</f>
        <v>1</v>
      </c>
      <c r="E102" s="31" t="str">
        <f t="shared" si="1"/>
        <v/>
      </c>
    </row>
    <row r="103" spans="1:5" x14ac:dyDescent="0.25">
      <c r="A103" s="10">
        <v>2478</v>
      </c>
      <c r="B103" s="5" t="s">
        <v>653</v>
      </c>
      <c r="C103" s="16"/>
      <c r="D103" s="64">
        <f>COUNTIF(DATOS!A:A,GENERAL!A125)</f>
        <v>0</v>
      </c>
      <c r="E103" s="31" t="str">
        <f t="shared" si="1"/>
        <v>NO COMPLETO LOS FORMULARIOS</v>
      </c>
    </row>
    <row r="104" spans="1:5" x14ac:dyDescent="0.25">
      <c r="A104" s="10">
        <v>2346</v>
      </c>
      <c r="B104" s="5" t="s">
        <v>610</v>
      </c>
      <c r="D104" s="64">
        <f>COUNTIF(DATOS!A:A,GENERAL!A79)</f>
        <v>1</v>
      </c>
      <c r="E104" s="31" t="str">
        <f t="shared" si="1"/>
        <v/>
      </c>
    </row>
    <row r="105" spans="1:5" x14ac:dyDescent="0.25">
      <c r="A105" s="10">
        <v>2357</v>
      </c>
      <c r="B105" s="5" t="s">
        <v>619</v>
      </c>
      <c r="C105" s="16" t="s">
        <v>2724</v>
      </c>
      <c r="D105" s="64">
        <f>COUNTIF(DATOS!A:A,GENERAL!A89)</f>
        <v>0</v>
      </c>
      <c r="E105" s="31" t="str">
        <f t="shared" si="1"/>
        <v>NO COMPLETO LOS FORMULARIOS</v>
      </c>
    </row>
    <row r="106" spans="1:5" x14ac:dyDescent="0.25">
      <c r="A106" s="10">
        <v>2553</v>
      </c>
      <c r="B106" s="5" t="s">
        <v>671</v>
      </c>
      <c r="C106" s="16" t="s">
        <v>2725</v>
      </c>
      <c r="D106" s="64">
        <f>COUNTIF(DATOS!A:A,GENERAL!A145)</f>
        <v>1</v>
      </c>
      <c r="E106" s="31" t="str">
        <f t="shared" si="1"/>
        <v/>
      </c>
    </row>
    <row r="107" spans="1:5" x14ac:dyDescent="0.25">
      <c r="A107" s="10">
        <v>2580</v>
      </c>
      <c r="B107" s="5" t="s">
        <v>692</v>
      </c>
      <c r="C107" s="16"/>
      <c r="D107" s="64">
        <f>COUNTIF(DATOS!A:A,GENERAL!A166)</f>
        <v>0</v>
      </c>
      <c r="E107" s="31" t="str">
        <f t="shared" si="1"/>
        <v>NO COMPLETO LOS FORMULARIOS</v>
      </c>
    </row>
    <row r="108" spans="1:5" x14ac:dyDescent="0.25">
      <c r="A108" s="10">
        <v>2396</v>
      </c>
      <c r="B108" s="5" t="s">
        <v>643</v>
      </c>
      <c r="C108" s="16"/>
      <c r="D108" s="64">
        <f>COUNTIF(DATOS!A:A,GENERAL!A115)</f>
        <v>1</v>
      </c>
      <c r="E108" s="31" t="str">
        <f t="shared" si="1"/>
        <v/>
      </c>
    </row>
    <row r="109" spans="1:5" x14ac:dyDescent="0.25">
      <c r="A109" s="10">
        <v>2337</v>
      </c>
      <c r="B109" s="5" t="s">
        <v>2732</v>
      </c>
      <c r="C109" s="16" t="s">
        <v>2724</v>
      </c>
      <c r="D109" s="64">
        <f>COUNTIF(DATOS!A:A,GENERAL!A70)</f>
        <v>1</v>
      </c>
      <c r="E109" s="31" t="str">
        <f t="shared" si="1"/>
        <v/>
      </c>
    </row>
    <row r="110" spans="1:5" x14ac:dyDescent="0.25">
      <c r="A110" s="10">
        <v>2382</v>
      </c>
      <c r="B110" s="5" t="s">
        <v>630</v>
      </c>
      <c r="C110" s="16" t="s">
        <v>3563</v>
      </c>
      <c r="D110" s="64">
        <f>COUNTIF(DATOS!A:A,GENERAL!A101)</f>
        <v>0</v>
      </c>
      <c r="E110" s="31" t="str">
        <f t="shared" si="1"/>
        <v>NO COMPLETO LOS FORMULARIOS</v>
      </c>
    </row>
    <row r="111" spans="1:5" x14ac:dyDescent="0.25">
      <c r="A111" s="10">
        <v>2215</v>
      </c>
      <c r="B111" s="5" t="s">
        <v>558</v>
      </c>
      <c r="C111" s="16" t="s">
        <v>2724</v>
      </c>
      <c r="D111" s="64">
        <f>COUNTIF(DATOS!A:A,GENERAL!A19)</f>
        <v>0</v>
      </c>
      <c r="E111" s="31" t="str">
        <f t="shared" si="1"/>
        <v>NO COMPLETO LOS FORMULARIOS</v>
      </c>
    </row>
    <row r="112" spans="1:5" x14ac:dyDescent="0.25">
      <c r="A112" s="10">
        <v>2562</v>
      </c>
      <c r="B112" s="5" t="s">
        <v>679</v>
      </c>
      <c r="C112" s="16" t="s">
        <v>2736</v>
      </c>
      <c r="D112" s="64">
        <f>COUNTIF(DATOS!A:A,GENERAL!A154)</f>
        <v>0</v>
      </c>
      <c r="E112" s="31" t="str">
        <f t="shared" si="1"/>
        <v>NO COMPLETO LOS FORMULARIOS</v>
      </c>
    </row>
    <row r="113" spans="1:5" x14ac:dyDescent="0.25">
      <c r="A113" s="10">
        <v>2535</v>
      </c>
      <c r="B113" s="5" t="s">
        <v>668</v>
      </c>
      <c r="C113" s="16" t="s">
        <v>2736</v>
      </c>
      <c r="D113" s="64">
        <f>COUNTIF(DATOS!A:A,GENERAL!A142)</f>
        <v>0</v>
      </c>
      <c r="E113" s="31" t="str">
        <f t="shared" si="1"/>
        <v>NO COMPLETO LOS FORMULARIOS</v>
      </c>
    </row>
    <row r="114" spans="1:5" x14ac:dyDescent="0.25">
      <c r="A114" s="10">
        <v>2574</v>
      </c>
      <c r="B114" s="5" t="s">
        <v>686</v>
      </c>
      <c r="C114" s="16"/>
      <c r="D114" s="64">
        <f>COUNTIF(DATOS!A:A,GENERAL!A160)</f>
        <v>1</v>
      </c>
      <c r="E114" s="31" t="str">
        <f t="shared" si="1"/>
        <v/>
      </c>
    </row>
    <row r="115" spans="1:5" x14ac:dyDescent="0.25">
      <c r="A115" s="10">
        <v>2395</v>
      </c>
      <c r="B115" s="5" t="s">
        <v>642</v>
      </c>
      <c r="C115" s="16" t="s">
        <v>2724</v>
      </c>
      <c r="D115" s="64">
        <f>COUNTIF(DATOS!A:A,GENERAL!A114)</f>
        <v>0</v>
      </c>
      <c r="E115" s="31" t="str">
        <f t="shared" si="1"/>
        <v>NO COMPLETO LOS FORMULARIOS</v>
      </c>
    </row>
    <row r="116" spans="1:5" x14ac:dyDescent="0.25">
      <c r="A116" s="10">
        <v>2379</v>
      </c>
      <c r="B116" s="5" t="s">
        <v>628</v>
      </c>
      <c r="C116" s="16"/>
      <c r="D116" s="64">
        <f>COUNTIF(DATOS!A:A,GENERAL!A99)</f>
        <v>1</v>
      </c>
      <c r="E116" s="31" t="str">
        <f t="shared" si="1"/>
        <v/>
      </c>
    </row>
    <row r="117" spans="1:5" x14ac:dyDescent="0.25">
      <c r="A117" s="10">
        <v>2256</v>
      </c>
      <c r="B117" s="5" t="s">
        <v>577</v>
      </c>
      <c r="C117" s="16" t="s">
        <v>2725</v>
      </c>
      <c r="D117" s="64">
        <f>COUNTIF(DATOS!A:A,GENERAL!A37)</f>
        <v>0</v>
      </c>
      <c r="E117" s="31" t="str">
        <f t="shared" si="1"/>
        <v>NO COMPLETO LOS FORMULARIOS</v>
      </c>
    </row>
    <row r="118" spans="1:5" x14ac:dyDescent="0.25">
      <c r="A118" s="10">
        <v>2759</v>
      </c>
      <c r="B118" s="5" t="s">
        <v>747</v>
      </c>
      <c r="C118" s="16" t="s">
        <v>2741</v>
      </c>
      <c r="D118" s="64">
        <f>COUNTIF(DATOS!A:A,GENERAL!A224)</f>
        <v>1</v>
      </c>
      <c r="E118" s="31" t="str">
        <f t="shared" si="1"/>
        <v/>
      </c>
    </row>
    <row r="119" spans="1:5" x14ac:dyDescent="0.25">
      <c r="A119" s="10">
        <v>2372</v>
      </c>
      <c r="B119" s="5" t="s">
        <v>621</v>
      </c>
      <c r="C119" s="16"/>
      <c r="D119" s="64">
        <f>COUNTIF(DATOS!A:A,GENERAL!A92)</f>
        <v>0</v>
      </c>
      <c r="E119" s="31" t="str">
        <f t="shared" si="1"/>
        <v>NO COMPLETO LOS FORMULARIOS</v>
      </c>
    </row>
    <row r="120" spans="1:5" x14ac:dyDescent="0.25">
      <c r="A120" s="10">
        <v>2731</v>
      </c>
      <c r="B120" s="5" t="s">
        <v>736</v>
      </c>
      <c r="C120" s="16"/>
      <c r="D120" s="64">
        <f>COUNTIF(DATOS!A:A,GENERAL!A213)</f>
        <v>0</v>
      </c>
      <c r="E120" s="31" t="str">
        <f t="shared" si="1"/>
        <v>NO COMPLETO LOS FORMULARIOS</v>
      </c>
    </row>
    <row r="121" spans="1:5" x14ac:dyDescent="0.25">
      <c r="A121" s="10">
        <v>2252</v>
      </c>
      <c r="B121" s="5" t="s">
        <v>573</v>
      </c>
      <c r="C121" s="16" t="s">
        <v>2721</v>
      </c>
      <c r="D121" s="64">
        <f>COUNTIF(DATOS!A:A,GENERAL!A33)</f>
        <v>1</v>
      </c>
      <c r="E121" s="31" t="str">
        <f t="shared" si="1"/>
        <v/>
      </c>
    </row>
    <row r="122" spans="1:5" x14ac:dyDescent="0.25">
      <c r="A122" s="10">
        <v>2344</v>
      </c>
      <c r="B122" s="5" t="s">
        <v>608</v>
      </c>
      <c r="C122" s="16"/>
      <c r="D122" s="64">
        <f>COUNTIF(DATOS!A:A,GENERAL!A77)</f>
        <v>1</v>
      </c>
      <c r="E122" s="31" t="str">
        <f t="shared" si="1"/>
        <v/>
      </c>
    </row>
    <row r="123" spans="1:5" x14ac:dyDescent="0.25">
      <c r="A123" s="10">
        <v>2332</v>
      </c>
      <c r="B123" s="5" t="s">
        <v>2731</v>
      </c>
      <c r="C123" s="16" t="s">
        <v>2724</v>
      </c>
      <c r="D123" s="64">
        <f>COUNTIF(DATOS!A:A,GENERAL!A65)</f>
        <v>0</v>
      </c>
      <c r="E123" s="31" t="str">
        <f t="shared" si="1"/>
        <v>NO COMPLETO LOS FORMULARIOS</v>
      </c>
    </row>
    <row r="124" spans="1:5" x14ac:dyDescent="0.25">
      <c r="A124" s="10">
        <v>2351</v>
      </c>
      <c r="B124" s="5" t="s">
        <v>613</v>
      </c>
      <c r="C124" s="16" t="s">
        <v>2725</v>
      </c>
      <c r="D124" s="64">
        <f>COUNTIF(DATOS!A:A,GENERAL!A83)</f>
        <v>0</v>
      </c>
      <c r="E124" s="31" t="str">
        <f t="shared" si="1"/>
        <v>NO COMPLETO LOS FORMULARIOS</v>
      </c>
    </row>
    <row r="125" spans="1:5" x14ac:dyDescent="0.25">
      <c r="A125" s="10">
        <v>2576</v>
      </c>
      <c r="B125" s="5" t="s">
        <v>688</v>
      </c>
      <c r="C125" s="16"/>
      <c r="D125" s="64">
        <f>COUNTIF(DATOS!A:A,GENERAL!A162)</f>
        <v>0</v>
      </c>
      <c r="E125" s="31" t="str">
        <f t="shared" si="1"/>
        <v>NO COMPLETO LOS FORMULARIOS</v>
      </c>
    </row>
    <row r="126" spans="1:5" x14ac:dyDescent="0.25">
      <c r="A126" s="10">
        <v>2218</v>
      </c>
      <c r="B126" s="5" t="s">
        <v>561</v>
      </c>
      <c r="C126" s="16" t="s">
        <v>2724</v>
      </c>
      <c r="D126" s="64">
        <f>COUNTIF(DATOS!A:A,GENERAL!A22)</f>
        <v>0</v>
      </c>
      <c r="E126" s="31" t="str">
        <f t="shared" si="1"/>
        <v>NO COMPLETO LOS FORMULARIOS</v>
      </c>
    </row>
    <row r="127" spans="1:5" x14ac:dyDescent="0.25">
      <c r="A127" s="10">
        <v>2383</v>
      </c>
      <c r="B127" s="5" t="s">
        <v>631</v>
      </c>
      <c r="C127" s="16"/>
      <c r="D127" s="64">
        <f>COUNTIF(DATOS!A:A,GENERAL!A102)</f>
        <v>0</v>
      </c>
      <c r="E127" s="31" t="str">
        <f t="shared" si="1"/>
        <v>NO COMPLETO LOS FORMULARIOS</v>
      </c>
    </row>
    <row r="128" spans="1:5" x14ac:dyDescent="0.25">
      <c r="A128" s="10">
        <v>2754</v>
      </c>
      <c r="B128" s="5" t="s">
        <v>742</v>
      </c>
      <c r="C128" s="16"/>
      <c r="D128" s="64">
        <f>COUNTIF(DATOS!A:A,GENERAL!A219)</f>
        <v>1</v>
      </c>
      <c r="E128" s="31" t="str">
        <f t="shared" si="1"/>
        <v/>
      </c>
    </row>
    <row r="129" spans="1:5" x14ac:dyDescent="0.25">
      <c r="A129" s="10">
        <v>2579</v>
      </c>
      <c r="B129" s="5" t="s">
        <v>691</v>
      </c>
      <c r="C129" s="16" t="s">
        <v>2725</v>
      </c>
      <c r="D129" s="64">
        <f>COUNTIF(DATOS!A:A,GENERAL!A165)</f>
        <v>0</v>
      </c>
      <c r="E129" s="31" t="str">
        <f t="shared" si="1"/>
        <v>NO COMPLETO LOS FORMULARIOS</v>
      </c>
    </row>
    <row r="130" spans="1:5" x14ac:dyDescent="0.25">
      <c r="A130" s="10">
        <v>2475</v>
      </c>
      <c r="B130" s="5" t="s">
        <v>650</v>
      </c>
      <c r="C130" s="16" t="s">
        <v>2735</v>
      </c>
      <c r="D130" s="64">
        <f>COUNTIF(DATOS!A:A,GENERAL!A122)</f>
        <v>0</v>
      </c>
      <c r="E130" s="31" t="str">
        <f t="shared" ref="E130:E193" si="2">IF(D130=0,"NO COMPLETO LOS FORMULARIOS","")</f>
        <v>NO COMPLETO LOS FORMULARIOS</v>
      </c>
    </row>
    <row r="131" spans="1:5" x14ac:dyDescent="0.25">
      <c r="A131" s="10">
        <v>2253</v>
      </c>
      <c r="B131" s="5" t="s">
        <v>574</v>
      </c>
      <c r="C131" s="16" t="s">
        <v>2721</v>
      </c>
      <c r="D131" s="64">
        <f>COUNTIF(DATOS!A:A,GENERAL!A34)</f>
        <v>2</v>
      </c>
      <c r="E131" s="31" t="str">
        <f t="shared" si="2"/>
        <v/>
      </c>
    </row>
    <row r="132" spans="1:5" x14ac:dyDescent="0.25">
      <c r="A132" s="10">
        <v>2674</v>
      </c>
      <c r="B132" s="5" t="s">
        <v>723</v>
      </c>
      <c r="C132" s="16"/>
      <c r="D132" s="64">
        <f>COUNTIF(DATOS!A:A,GENERAL!A200)</f>
        <v>0</v>
      </c>
      <c r="E132" s="31" t="str">
        <f t="shared" si="2"/>
        <v>NO COMPLETO LOS FORMULARIOS</v>
      </c>
    </row>
    <row r="133" spans="1:5" x14ac:dyDescent="0.25">
      <c r="A133" s="10">
        <v>2757</v>
      </c>
      <c r="B133" s="5" t="s">
        <v>745</v>
      </c>
      <c r="C133" s="16"/>
      <c r="D133" s="64">
        <f>COUNTIF(DATOS!A:A,GENERAL!A222)</f>
        <v>0</v>
      </c>
      <c r="E133" s="31" t="str">
        <f t="shared" si="2"/>
        <v>NO COMPLETO LOS FORMULARIOS</v>
      </c>
    </row>
    <row r="134" spans="1:5" x14ac:dyDescent="0.25">
      <c r="A134" s="10">
        <v>2751</v>
      </c>
      <c r="B134" s="5" t="s">
        <v>739</v>
      </c>
      <c r="C134" s="16"/>
      <c r="D134" s="64">
        <f>COUNTIF(DATOS!A:A,GENERAL!A216)</f>
        <v>1</v>
      </c>
      <c r="E134" s="31" t="str">
        <f t="shared" si="2"/>
        <v/>
      </c>
    </row>
    <row r="135" spans="1:5" x14ac:dyDescent="0.25">
      <c r="A135" s="10">
        <v>2474</v>
      </c>
      <c r="B135" s="5" t="s">
        <v>649</v>
      </c>
      <c r="C135" s="16" t="s">
        <v>2721</v>
      </c>
      <c r="D135" s="64">
        <f>COUNTIF(DATOS!A:A,GENERAL!A121)</f>
        <v>1</v>
      </c>
      <c r="E135" s="31" t="str">
        <f t="shared" si="2"/>
        <v/>
      </c>
    </row>
    <row r="136" spans="1:5" x14ac:dyDescent="0.25">
      <c r="A136" s="10">
        <v>2480</v>
      </c>
      <c r="B136" s="5" t="s">
        <v>649</v>
      </c>
      <c r="C136" s="16" t="s">
        <v>2883</v>
      </c>
      <c r="D136" s="64">
        <f>COUNTIF(DATOS!A:A,GENERAL!A127)</f>
        <v>0</v>
      </c>
      <c r="E136" s="31" t="str">
        <f t="shared" si="2"/>
        <v>NO COMPLETO LOS FORMULARIOS</v>
      </c>
    </row>
    <row r="137" spans="1:5" x14ac:dyDescent="0.25">
      <c r="A137" s="10">
        <v>2331</v>
      </c>
      <c r="B137" s="5" t="s">
        <v>598</v>
      </c>
      <c r="C137" s="16" t="s">
        <v>2730</v>
      </c>
      <c r="D137" s="64">
        <f>COUNTIF(DATOS!A:A,GENERAL!A64)</f>
        <v>0</v>
      </c>
      <c r="E137" s="31" t="str">
        <f t="shared" si="2"/>
        <v>NO COMPLETO LOS FORMULARIOS</v>
      </c>
    </row>
    <row r="138" spans="1:5" x14ac:dyDescent="0.25">
      <c r="A138" s="10">
        <v>2594</v>
      </c>
      <c r="B138" s="5" t="s">
        <v>706</v>
      </c>
      <c r="C138" s="16" t="s">
        <v>2725</v>
      </c>
      <c r="D138" s="64">
        <f>COUNTIF(DATOS!A:A,GENERAL!A180)</f>
        <v>0</v>
      </c>
      <c r="E138" s="31" t="str">
        <f t="shared" si="2"/>
        <v>NO COMPLETO LOS FORMULARIOS</v>
      </c>
    </row>
    <row r="139" spans="1:5" x14ac:dyDescent="0.25">
      <c r="A139" s="10">
        <v>2393</v>
      </c>
      <c r="B139" s="5" t="s">
        <v>640</v>
      </c>
      <c r="C139" s="16"/>
      <c r="D139" s="64">
        <f>COUNTIF(DATOS!A:A,GENERAL!A112)</f>
        <v>2</v>
      </c>
      <c r="E139" s="31" t="str">
        <f t="shared" si="2"/>
        <v/>
      </c>
    </row>
    <row r="140" spans="1:5" x14ac:dyDescent="0.25">
      <c r="A140" s="10">
        <v>2755</v>
      </c>
      <c r="B140" s="5" t="s">
        <v>743</v>
      </c>
      <c r="C140" s="16"/>
      <c r="D140" s="64">
        <f>COUNTIF(DATOS!A:A,GENERAL!A220)</f>
        <v>1</v>
      </c>
      <c r="E140" s="31" t="str">
        <f t="shared" si="2"/>
        <v/>
      </c>
    </row>
    <row r="141" spans="1:5" x14ac:dyDescent="0.25">
      <c r="A141" s="10">
        <v>2670</v>
      </c>
      <c r="B141" s="5" t="s">
        <v>719</v>
      </c>
      <c r="C141" s="16"/>
      <c r="D141" s="64">
        <f>COUNTIF(DATOS!A:A,GENERAL!A196)</f>
        <v>0</v>
      </c>
      <c r="E141" s="31" t="str">
        <f t="shared" si="2"/>
        <v>NO COMPLETO LOS FORMULARIOS</v>
      </c>
    </row>
    <row r="142" spans="1:5" x14ac:dyDescent="0.25">
      <c r="A142" s="10">
        <v>2752</v>
      </c>
      <c r="B142" s="5" t="s">
        <v>740</v>
      </c>
      <c r="C142" s="16"/>
      <c r="D142" s="64">
        <f>COUNTIF(DATOS!A:A,GENERAL!A217)</f>
        <v>1</v>
      </c>
      <c r="E142" s="31" t="str">
        <f t="shared" si="2"/>
        <v/>
      </c>
    </row>
    <row r="143" spans="1:5" x14ac:dyDescent="0.25">
      <c r="A143" s="10">
        <v>2578</v>
      </c>
      <c r="B143" s="5" t="s">
        <v>690</v>
      </c>
      <c r="C143" s="16"/>
      <c r="D143" s="64">
        <f>COUNTIF(DATOS!A:A,GENERAL!A164)</f>
        <v>0</v>
      </c>
      <c r="E143" s="31" t="str">
        <f t="shared" si="2"/>
        <v>NO COMPLETO LOS FORMULARIOS</v>
      </c>
    </row>
    <row r="144" spans="1:5" x14ac:dyDescent="0.25">
      <c r="A144" s="10">
        <v>2279</v>
      </c>
      <c r="B144" s="5" t="s">
        <v>586</v>
      </c>
      <c r="C144" s="16"/>
      <c r="D144" s="64">
        <f>COUNTIF(DATOS!A:A,GENERAL!A46)</f>
        <v>1</v>
      </c>
      <c r="E144" s="31" t="str">
        <f t="shared" si="2"/>
        <v/>
      </c>
    </row>
    <row r="145" spans="1:5" x14ac:dyDescent="0.25">
      <c r="A145" s="10">
        <v>2318</v>
      </c>
      <c r="B145" s="5" t="s">
        <v>2729</v>
      </c>
      <c r="C145" s="16" t="s">
        <v>2724</v>
      </c>
      <c r="D145" s="64">
        <f>COUNTIF(DATOS!A:A,GENERAL!A62)</f>
        <v>1</v>
      </c>
      <c r="E145" s="31" t="str">
        <f t="shared" si="2"/>
        <v/>
      </c>
    </row>
    <row r="146" spans="1:5" x14ac:dyDescent="0.25">
      <c r="A146" s="10">
        <v>2273</v>
      </c>
      <c r="B146" s="5" t="s">
        <v>580</v>
      </c>
      <c r="C146" s="16" t="s">
        <v>2721</v>
      </c>
      <c r="D146" s="64">
        <f>COUNTIF(DATOS!A:A,GENERAL!A40)</f>
        <v>1</v>
      </c>
      <c r="E146" s="31" t="str">
        <f t="shared" si="2"/>
        <v/>
      </c>
    </row>
    <row r="147" spans="1:5" x14ac:dyDescent="0.25">
      <c r="A147" s="10">
        <v>2589</v>
      </c>
      <c r="B147" s="5" t="s">
        <v>701</v>
      </c>
      <c r="C147" s="16"/>
      <c r="D147" s="64">
        <f>COUNTIF(DATOS!A:A,GENERAL!A175)</f>
        <v>0</v>
      </c>
      <c r="E147" s="31" t="str">
        <f t="shared" si="2"/>
        <v>NO COMPLETO LOS FORMULARIOS</v>
      </c>
    </row>
    <row r="148" spans="1:5" x14ac:dyDescent="0.25">
      <c r="A148" s="10">
        <v>2349</v>
      </c>
      <c r="B148" s="5" t="s">
        <v>612</v>
      </c>
      <c r="D148" s="64">
        <f>COUNTIF(DATOS!A:A,GENERAL!A82)</f>
        <v>0</v>
      </c>
      <c r="E148" s="31" t="str">
        <f t="shared" si="2"/>
        <v>NO COMPLETO LOS FORMULARIOS</v>
      </c>
    </row>
    <row r="149" spans="1:5" x14ac:dyDescent="0.25">
      <c r="A149" s="10">
        <v>2358</v>
      </c>
      <c r="B149" s="5" t="s">
        <v>620</v>
      </c>
      <c r="C149" s="16" t="s">
        <v>2724</v>
      </c>
      <c r="D149" s="64">
        <f>COUNTIF(DATOS!A:A,GENERAL!A90)</f>
        <v>0</v>
      </c>
      <c r="E149" s="31" t="str">
        <f t="shared" si="2"/>
        <v>NO COMPLETO LOS FORMULARIOS</v>
      </c>
    </row>
    <row r="150" spans="1:5" x14ac:dyDescent="0.25">
      <c r="A150" s="10">
        <v>2591</v>
      </c>
      <c r="B150" s="5" t="s">
        <v>703</v>
      </c>
      <c r="C150" s="16"/>
      <c r="D150" s="64">
        <f>COUNTIF(DATOS!A:A,GENERAL!A177)</f>
        <v>0</v>
      </c>
      <c r="E150" s="31" t="str">
        <f t="shared" si="2"/>
        <v>NO COMPLETO LOS FORMULARIOS</v>
      </c>
    </row>
    <row r="151" spans="1:5" x14ac:dyDescent="0.25">
      <c r="A151" s="10">
        <v>2479</v>
      </c>
      <c r="B151" s="5" t="s">
        <v>654</v>
      </c>
      <c r="C151" s="16"/>
      <c r="D151" s="64">
        <f>COUNTIF(DATOS!A:A,GENERAL!A126)</f>
        <v>0</v>
      </c>
      <c r="E151" s="31" t="str">
        <f t="shared" si="2"/>
        <v>NO COMPLETO LOS FORMULARIOS</v>
      </c>
    </row>
    <row r="152" spans="1:5" x14ac:dyDescent="0.25">
      <c r="A152" s="10">
        <v>2230</v>
      </c>
      <c r="B152" s="5" t="s">
        <v>563</v>
      </c>
      <c r="C152" s="16" t="s">
        <v>2721</v>
      </c>
      <c r="D152" s="64">
        <f>COUNTIF(DATOS!A:A,GENERAL!A24)</f>
        <v>0</v>
      </c>
      <c r="E152" s="31" t="str">
        <f t="shared" si="2"/>
        <v>NO COMPLETO LOS FORMULARIOS</v>
      </c>
    </row>
    <row r="153" spans="1:5" x14ac:dyDescent="0.25">
      <c r="A153" s="10">
        <v>2373</v>
      </c>
      <c r="B153" s="5" t="s">
        <v>622</v>
      </c>
      <c r="C153" s="16"/>
      <c r="D153" s="64">
        <f>COUNTIF(DATOS!A:A,GENERAL!A93)</f>
        <v>1</v>
      </c>
      <c r="E153" s="31" t="str">
        <f t="shared" si="2"/>
        <v/>
      </c>
    </row>
    <row r="154" spans="1:5" x14ac:dyDescent="0.25">
      <c r="A154" s="10">
        <v>2389</v>
      </c>
      <c r="B154" s="5" t="s">
        <v>637</v>
      </c>
      <c r="C154" s="16"/>
      <c r="D154" s="64">
        <f>COUNTIF(DATOS!A:A,GENERAL!A108)</f>
        <v>0</v>
      </c>
      <c r="E154" s="31" t="str">
        <f t="shared" si="2"/>
        <v>NO COMPLETO LOS FORMULARIOS</v>
      </c>
    </row>
    <row r="155" spans="1:5" x14ac:dyDescent="0.25">
      <c r="A155" s="10">
        <v>2232</v>
      </c>
      <c r="B155" s="5" t="s">
        <v>565</v>
      </c>
      <c r="C155" s="16" t="s">
        <v>2721</v>
      </c>
      <c r="D155" s="64">
        <f>COUNTIF(DATOS!A:A,GENERAL!A26)</f>
        <v>0</v>
      </c>
      <c r="E155" s="31" t="str">
        <f t="shared" si="2"/>
        <v>NO COMPLETO LOS FORMULARIOS</v>
      </c>
    </row>
    <row r="156" spans="1:5" x14ac:dyDescent="0.25">
      <c r="A156" s="10">
        <v>2511</v>
      </c>
      <c r="B156" s="5" t="s">
        <v>664</v>
      </c>
      <c r="C156" s="16" t="s">
        <v>2725</v>
      </c>
      <c r="D156" s="64">
        <f>COUNTIF(DATOS!A:A,GENERAL!A137)</f>
        <v>1</v>
      </c>
      <c r="E156" s="31" t="str">
        <f t="shared" si="2"/>
        <v/>
      </c>
    </row>
    <row r="157" spans="1:5" x14ac:dyDescent="0.25">
      <c r="A157" s="10">
        <v>2237</v>
      </c>
      <c r="B157" s="5" t="s">
        <v>570</v>
      </c>
      <c r="C157" s="16" t="s">
        <v>2721</v>
      </c>
      <c r="D157" s="64">
        <f>COUNTIF(DATOS!A:A,GENERAL!A31)</f>
        <v>1</v>
      </c>
      <c r="E157" s="31" t="str">
        <f t="shared" si="2"/>
        <v/>
      </c>
    </row>
    <row r="158" spans="1:5" x14ac:dyDescent="0.25">
      <c r="A158" s="10">
        <v>2347</v>
      </c>
      <c r="B158" s="5" t="s">
        <v>611</v>
      </c>
      <c r="C158" s="16" t="s">
        <v>2724</v>
      </c>
      <c r="D158" s="64">
        <f>COUNTIF(DATOS!A:A,GENERAL!A80)</f>
        <v>0</v>
      </c>
      <c r="E158" s="31" t="str">
        <f t="shared" si="2"/>
        <v>NO COMPLETO LOS FORMULARIOS</v>
      </c>
    </row>
    <row r="159" spans="1:5" x14ac:dyDescent="0.25">
      <c r="A159" s="10">
        <v>2387</v>
      </c>
      <c r="B159" s="5" t="s">
        <v>635</v>
      </c>
      <c r="C159" s="16" t="s">
        <v>2724</v>
      </c>
      <c r="D159" s="64">
        <f>COUNTIF(DATOS!A:A,GENERAL!A106)</f>
        <v>1</v>
      </c>
      <c r="E159" s="31" t="str">
        <f t="shared" si="2"/>
        <v/>
      </c>
    </row>
    <row r="160" spans="1:5" x14ac:dyDescent="0.25">
      <c r="A160" s="10">
        <v>2278</v>
      </c>
      <c r="B160" s="5" t="s">
        <v>585</v>
      </c>
      <c r="C160" s="16" t="s">
        <v>2721</v>
      </c>
      <c r="D160" s="64">
        <f>COUNTIF(DATOS!A:A,GENERAL!A45)</f>
        <v>1</v>
      </c>
      <c r="E160" s="31" t="str">
        <f t="shared" si="2"/>
        <v/>
      </c>
    </row>
    <row r="161" spans="1:5" x14ac:dyDescent="0.25">
      <c r="A161" s="10">
        <v>2585</v>
      </c>
      <c r="B161" s="5" t="s">
        <v>697</v>
      </c>
      <c r="C161" s="16"/>
      <c r="D161" s="64">
        <f>COUNTIF(DATOS!A:A,GENERAL!A171)</f>
        <v>0</v>
      </c>
      <c r="E161" s="31" t="str">
        <f t="shared" si="2"/>
        <v>NO COMPLETO LOS FORMULARIOS</v>
      </c>
    </row>
    <row r="162" spans="1:5" x14ac:dyDescent="0.25">
      <c r="A162" s="10">
        <v>2593</v>
      </c>
      <c r="B162" s="5" t="s">
        <v>697</v>
      </c>
      <c r="C162" s="16"/>
      <c r="D162" s="64">
        <f>COUNTIF(DATOS!A:A,GENERAL!A179)</f>
        <v>0</v>
      </c>
      <c r="E162" s="31" t="str">
        <f t="shared" si="2"/>
        <v>NO COMPLETO LOS FORMULARIOS</v>
      </c>
    </row>
    <row r="163" spans="1:5" x14ac:dyDescent="0.25">
      <c r="A163" s="10">
        <v>2587</v>
      </c>
      <c r="B163" s="5" t="s">
        <v>699</v>
      </c>
      <c r="C163" s="16"/>
      <c r="D163" s="64">
        <f>COUNTIF(DATOS!A:A,GENERAL!A173)</f>
        <v>0</v>
      </c>
      <c r="E163" s="31" t="str">
        <f t="shared" si="2"/>
        <v>NO COMPLETO LOS FORMULARIOS</v>
      </c>
    </row>
    <row r="164" spans="1:5" x14ac:dyDescent="0.25">
      <c r="A164" s="10">
        <v>2531</v>
      </c>
      <c r="B164" s="5" t="s">
        <v>665</v>
      </c>
      <c r="C164" s="16" t="s">
        <v>2736</v>
      </c>
      <c r="D164" s="64">
        <f>COUNTIF(DATOS!A:A,GENERAL!A138)</f>
        <v>0</v>
      </c>
      <c r="E164" s="31" t="str">
        <f t="shared" si="2"/>
        <v>NO COMPLETO LOS FORMULARIOS</v>
      </c>
    </row>
    <row r="165" spans="1:5" x14ac:dyDescent="0.25">
      <c r="A165" s="10">
        <v>2533</v>
      </c>
      <c r="B165" s="5" t="s">
        <v>665</v>
      </c>
      <c r="C165" s="16" t="s">
        <v>3564</v>
      </c>
      <c r="D165" s="64">
        <f>COUNTIF(DATOS!A:A,GENERAL!A140)</f>
        <v>0</v>
      </c>
      <c r="E165" s="31" t="str">
        <f t="shared" si="2"/>
        <v>NO COMPLETO LOS FORMULARIOS</v>
      </c>
    </row>
    <row r="166" spans="1:5" x14ac:dyDescent="0.25">
      <c r="A166" s="10">
        <v>2377</v>
      </c>
      <c r="B166" s="5" t="s">
        <v>626</v>
      </c>
      <c r="C166" s="16"/>
      <c r="D166" s="64">
        <f>COUNTIF(DATOS!A:A,GENERAL!A97)</f>
        <v>1</v>
      </c>
      <c r="E166" s="31" t="str">
        <f t="shared" si="2"/>
        <v/>
      </c>
    </row>
    <row r="167" spans="1:5" x14ac:dyDescent="0.25">
      <c r="A167" s="10">
        <v>2375</v>
      </c>
      <c r="B167" s="5" t="s">
        <v>624</v>
      </c>
      <c r="C167" s="16"/>
      <c r="D167" s="64">
        <f>COUNTIF(DATOS!A:A,GENERAL!A95)</f>
        <v>1</v>
      </c>
      <c r="E167" s="31" t="str">
        <f t="shared" si="2"/>
        <v/>
      </c>
    </row>
    <row r="168" spans="1:5" x14ac:dyDescent="0.25">
      <c r="A168" s="10">
        <v>2472</v>
      </c>
      <c r="B168" s="5" t="s">
        <v>647</v>
      </c>
      <c r="C168" s="16" t="s">
        <v>2735</v>
      </c>
      <c r="D168" s="64">
        <f>COUNTIF(DATOS!A:A,GENERAL!A119)</f>
        <v>0</v>
      </c>
      <c r="E168" s="31" t="str">
        <f t="shared" si="2"/>
        <v>NO COMPLETO LOS FORMULARIOS</v>
      </c>
    </row>
    <row r="169" spans="1:5" x14ac:dyDescent="0.25">
      <c r="A169" s="10">
        <v>2394</v>
      </c>
      <c r="B169" s="5" t="s">
        <v>641</v>
      </c>
      <c r="C169" s="16"/>
      <c r="D169" s="64">
        <f>COUNTIF(DATOS!A:A,GENERAL!A113)</f>
        <v>0</v>
      </c>
      <c r="E169" s="31" t="str">
        <f t="shared" si="2"/>
        <v>NO COMPLETO LOS FORMULARIOS</v>
      </c>
    </row>
    <row r="170" spans="1:5" x14ac:dyDescent="0.25">
      <c r="A170" s="10">
        <v>2231</v>
      </c>
      <c r="B170" s="5" t="s">
        <v>564</v>
      </c>
      <c r="C170" s="16" t="s">
        <v>2721</v>
      </c>
      <c r="D170" s="64">
        <f>COUNTIF(DATOS!A:A,GENERAL!A25)</f>
        <v>0</v>
      </c>
      <c r="E170" s="31" t="str">
        <f t="shared" si="2"/>
        <v>NO COMPLETO LOS FORMULARIOS</v>
      </c>
    </row>
    <row r="171" spans="1:5" x14ac:dyDescent="0.25">
      <c r="A171" s="10">
        <v>2584</v>
      </c>
      <c r="B171" s="5" t="s">
        <v>696</v>
      </c>
      <c r="C171" s="16"/>
      <c r="D171" s="64">
        <f>COUNTIF(DATOS!A:A,GENERAL!A170)</f>
        <v>1</v>
      </c>
      <c r="E171" s="31" t="str">
        <f t="shared" si="2"/>
        <v/>
      </c>
    </row>
    <row r="172" spans="1:5" x14ac:dyDescent="0.25">
      <c r="A172" s="10">
        <v>2631</v>
      </c>
      <c r="B172" s="5" t="s">
        <v>710</v>
      </c>
      <c r="C172" s="16" t="s">
        <v>2730</v>
      </c>
      <c r="D172" s="64">
        <f>COUNTIF(DATOS!A:A,GENERAL!A185)</f>
        <v>0</v>
      </c>
      <c r="E172" s="31" t="str">
        <f t="shared" si="2"/>
        <v>NO COMPLETO LOS FORMULARIOS</v>
      </c>
    </row>
    <row r="173" spans="1:5" x14ac:dyDescent="0.25">
      <c r="A173" s="10">
        <v>2653</v>
      </c>
      <c r="B173" s="5" t="s">
        <v>716</v>
      </c>
      <c r="C173" s="16"/>
      <c r="D173" s="64">
        <f>COUNTIF(DATOS!A:A,GENERAL!A192)</f>
        <v>0</v>
      </c>
      <c r="E173" s="31" t="str">
        <f t="shared" si="2"/>
        <v>NO COMPLETO LOS FORMULARIOS</v>
      </c>
    </row>
    <row r="174" spans="1:5" x14ac:dyDescent="0.25">
      <c r="A174" s="10">
        <v>2388</v>
      </c>
      <c r="B174" s="5" t="s">
        <v>636</v>
      </c>
      <c r="C174" s="16"/>
      <c r="D174" s="64">
        <f>COUNTIF(DATOS!A:A,GENERAL!A107)</f>
        <v>0</v>
      </c>
      <c r="E174" s="31" t="str">
        <f t="shared" si="2"/>
        <v>NO COMPLETO LOS FORMULARIOS</v>
      </c>
    </row>
    <row r="175" spans="1:5" x14ac:dyDescent="0.25">
      <c r="A175" s="10">
        <v>2271</v>
      </c>
      <c r="B175" s="5" t="s">
        <v>578</v>
      </c>
      <c r="C175" s="16"/>
      <c r="D175" s="64">
        <f>COUNTIF(DATOS!A:A,GENERAL!A38)</f>
        <v>1</v>
      </c>
      <c r="E175" s="31" t="str">
        <f t="shared" si="2"/>
        <v/>
      </c>
    </row>
    <row r="176" spans="1:5" x14ac:dyDescent="0.25">
      <c r="A176" s="10">
        <v>2680</v>
      </c>
      <c r="B176" s="5" t="s">
        <v>730</v>
      </c>
      <c r="C176" s="16" t="s">
        <v>2738</v>
      </c>
      <c r="D176" s="64">
        <f>COUNTIF(DATOS!A:A,GENERAL!A206)</f>
        <v>0</v>
      </c>
      <c r="E176" s="31" t="str">
        <f t="shared" si="2"/>
        <v>NO COMPLETO LOS FORMULARIOS</v>
      </c>
    </row>
    <row r="177" spans="1:5" x14ac:dyDescent="0.25">
      <c r="A177" s="10">
        <v>2219</v>
      </c>
      <c r="B177" s="5" t="s">
        <v>562</v>
      </c>
      <c r="C177" s="16" t="s">
        <v>2721</v>
      </c>
      <c r="D177" s="64">
        <f>COUNTIF(DATOS!A:A,GENERAL!A23)</f>
        <v>0</v>
      </c>
      <c r="E177" s="31" t="str">
        <f t="shared" si="2"/>
        <v>NO COMPLETO LOS FORMULARIOS</v>
      </c>
    </row>
    <row r="178" spans="1:5" x14ac:dyDescent="0.25">
      <c r="A178" s="10">
        <v>2234</v>
      </c>
      <c r="B178" s="5" t="s">
        <v>567</v>
      </c>
      <c r="C178" s="16" t="s">
        <v>2721</v>
      </c>
      <c r="D178" s="64">
        <f>COUNTIF(DATOS!A:A,GENERAL!A28)</f>
        <v>1</v>
      </c>
      <c r="E178" s="31" t="str">
        <f t="shared" si="2"/>
        <v/>
      </c>
    </row>
    <row r="179" spans="1:5" x14ac:dyDescent="0.25">
      <c r="A179" s="10">
        <v>2213</v>
      </c>
      <c r="B179" s="5" t="s">
        <v>555</v>
      </c>
      <c r="C179" s="16"/>
      <c r="D179" s="64">
        <f>COUNTIF(DATOS!A:A,GENERAL!A17)</f>
        <v>0</v>
      </c>
      <c r="E179" s="31" t="str">
        <f t="shared" si="2"/>
        <v>NO COMPLETO LOS FORMULARIOS</v>
      </c>
    </row>
    <row r="180" spans="1:5" x14ac:dyDescent="0.25">
      <c r="A180" s="10">
        <v>2671</v>
      </c>
      <c r="B180" s="5" t="s">
        <v>720</v>
      </c>
      <c r="C180" s="16"/>
      <c r="D180" s="64">
        <f>COUNTIF(DATOS!A:A,GENERAL!A197)</f>
        <v>1</v>
      </c>
      <c r="E180" s="31" t="str">
        <f t="shared" si="2"/>
        <v/>
      </c>
    </row>
    <row r="181" spans="1:5" x14ac:dyDescent="0.25">
      <c r="A181" s="10">
        <v>2384</v>
      </c>
      <c r="B181" s="5" t="s">
        <v>632</v>
      </c>
      <c r="C181" s="16"/>
      <c r="D181" s="64">
        <f>COUNTIF(DATOS!A:A,GENERAL!A103)</f>
        <v>0</v>
      </c>
      <c r="E181" s="31" t="str">
        <f t="shared" si="2"/>
        <v>NO COMPLETO LOS FORMULARIOS</v>
      </c>
    </row>
    <row r="182" spans="1:5" x14ac:dyDescent="0.25">
      <c r="A182" s="10">
        <v>2558</v>
      </c>
      <c r="B182" s="5" t="s">
        <v>676</v>
      </c>
      <c r="C182" s="16" t="s">
        <v>2736</v>
      </c>
      <c r="D182" s="64">
        <f>COUNTIF(DATOS!A:A,GENERAL!A150)</f>
        <v>0</v>
      </c>
      <c r="E182" s="31" t="str">
        <f t="shared" si="2"/>
        <v>NO COMPLETO LOS FORMULARIOS</v>
      </c>
    </row>
    <row r="183" spans="1:5" x14ac:dyDescent="0.25">
      <c r="A183" s="10">
        <v>2348</v>
      </c>
      <c r="B183" s="5" t="s">
        <v>2733</v>
      </c>
      <c r="C183" s="16" t="s">
        <v>2724</v>
      </c>
      <c r="D183" s="64">
        <f>COUNTIF(DATOS!A:A,GENERAL!A81)</f>
        <v>0</v>
      </c>
      <c r="E183" s="31" t="str">
        <f t="shared" si="2"/>
        <v>NO COMPLETO LOS FORMULARIOS</v>
      </c>
    </row>
    <row r="184" spans="1:5" x14ac:dyDescent="0.25">
      <c r="A184" s="10">
        <v>2374</v>
      </c>
      <c r="B184" s="5" t="s">
        <v>623</v>
      </c>
      <c r="C184" s="16"/>
      <c r="D184" s="64">
        <f>COUNTIF(DATOS!A:A,GENERAL!A94)</f>
        <v>0</v>
      </c>
      <c r="E184" s="31" t="str">
        <f t="shared" si="2"/>
        <v>NO COMPLETO LOS FORMULARIOS</v>
      </c>
    </row>
    <row r="185" spans="1:5" x14ac:dyDescent="0.25">
      <c r="A185" s="10">
        <v>2275</v>
      </c>
      <c r="B185" s="5" t="s">
        <v>582</v>
      </c>
      <c r="C185" s="16"/>
      <c r="D185" s="64">
        <f>COUNTIF(DATOS!A:A,GENERAL!A42)</f>
        <v>0</v>
      </c>
      <c r="E185" s="31" t="str">
        <f t="shared" si="2"/>
        <v>NO COMPLETO LOS FORMULARIOS</v>
      </c>
    </row>
    <row r="186" spans="1:5" x14ac:dyDescent="0.25">
      <c r="A186" s="10">
        <v>2536</v>
      </c>
      <c r="B186" s="5" t="s">
        <v>669</v>
      </c>
      <c r="C186" s="16" t="s">
        <v>2736</v>
      </c>
      <c r="D186" s="64">
        <f>COUNTIF(DATOS!A:A,GENERAL!A143)</f>
        <v>0</v>
      </c>
      <c r="E186" s="31" t="str">
        <f t="shared" si="2"/>
        <v>NO COMPLETO LOS FORMULARIOS</v>
      </c>
    </row>
    <row r="187" spans="1:5" x14ac:dyDescent="0.25">
      <c r="A187" s="10">
        <v>2633</v>
      </c>
      <c r="B187" s="5" t="s">
        <v>712</v>
      </c>
      <c r="C187" s="16"/>
      <c r="D187" s="64">
        <f>COUNTIF(DATOS!A:A,GENERAL!A187)</f>
        <v>0</v>
      </c>
      <c r="E187" s="31" t="str">
        <f t="shared" si="2"/>
        <v>NO COMPLETO LOS FORMULARIOS</v>
      </c>
    </row>
    <row r="188" spans="1:5" x14ac:dyDescent="0.25">
      <c r="A188" s="10">
        <v>2651</v>
      </c>
      <c r="B188" s="5" t="s">
        <v>712</v>
      </c>
      <c r="C188" s="16" t="s">
        <v>2738</v>
      </c>
      <c r="D188" s="64">
        <f>COUNTIF(DATOS!A:A,GENERAL!A190)</f>
        <v>0</v>
      </c>
      <c r="E188" s="31" t="str">
        <f t="shared" si="2"/>
        <v>NO COMPLETO LOS FORMULARIOS</v>
      </c>
    </row>
    <row r="189" spans="1:5" x14ac:dyDescent="0.25">
      <c r="A189" s="10">
        <v>2254</v>
      </c>
      <c r="B189" s="5" t="s">
        <v>575</v>
      </c>
      <c r="C189" s="16" t="s">
        <v>2721</v>
      </c>
      <c r="D189" s="64">
        <f>COUNTIF(DATOS!A:A,GENERAL!A35)</f>
        <v>0</v>
      </c>
      <c r="E189" s="31" t="str">
        <f t="shared" si="2"/>
        <v>NO COMPLETO LOS FORMULARIOS</v>
      </c>
    </row>
    <row r="190" spans="1:5" x14ac:dyDescent="0.25">
      <c r="A190" s="10">
        <v>2753</v>
      </c>
      <c r="B190" s="5" t="s">
        <v>741</v>
      </c>
      <c r="C190" s="16"/>
      <c r="D190" s="64">
        <f>COUNTIF(DATOS!A:A,GENERAL!A218)</f>
        <v>1</v>
      </c>
      <c r="E190" s="31" t="str">
        <f t="shared" si="2"/>
        <v/>
      </c>
    </row>
    <row r="191" spans="1:5" x14ac:dyDescent="0.25">
      <c r="A191" s="10">
        <v>2314</v>
      </c>
      <c r="B191" s="5" t="s">
        <v>2728</v>
      </c>
      <c r="C191" s="16" t="s">
        <v>2724</v>
      </c>
      <c r="D191" s="64">
        <f>COUNTIF(DATOS!A:A,GENERAL!A58)</f>
        <v>0</v>
      </c>
      <c r="E191" s="31" t="str">
        <f t="shared" si="2"/>
        <v>NO COMPLETO LOS FORMULARIOS</v>
      </c>
    </row>
    <row r="192" spans="1:5" x14ac:dyDescent="0.25">
      <c r="A192" s="10">
        <v>2272</v>
      </c>
      <c r="B192" s="5" t="s">
        <v>579</v>
      </c>
      <c r="C192" s="16"/>
      <c r="D192" s="64">
        <f>COUNTIF(DATOS!A:A,GENERAL!A39)</f>
        <v>1</v>
      </c>
      <c r="E192" s="31" t="str">
        <f t="shared" si="2"/>
        <v/>
      </c>
    </row>
    <row r="193" spans="1:5" x14ac:dyDescent="0.25">
      <c r="A193" s="10">
        <v>2555</v>
      </c>
      <c r="B193" s="5" t="s">
        <v>673</v>
      </c>
      <c r="C193" s="16" t="s">
        <v>2730</v>
      </c>
      <c r="D193" s="64">
        <f>COUNTIF(DATOS!A:A,GENERAL!A147)</f>
        <v>0</v>
      </c>
      <c r="E193" s="31" t="str">
        <f t="shared" si="2"/>
        <v>NO COMPLETO LOS FORMULARIOS</v>
      </c>
    </row>
    <row r="194" spans="1:5" x14ac:dyDescent="0.25">
      <c r="A194" s="10">
        <v>2801</v>
      </c>
      <c r="B194" s="5" t="s">
        <v>752</v>
      </c>
      <c r="C194" s="16" t="s">
        <v>257</v>
      </c>
      <c r="D194" s="64">
        <f>COUNTIF(DATOS!A:A,GENERAL!A229)</f>
        <v>1</v>
      </c>
      <c r="E194" s="31" t="str">
        <f t="shared" ref="E194:E204" si="3">IF(D194=0,"NO COMPLETO LOS FORMULARIOS","")</f>
        <v/>
      </c>
    </row>
    <row r="195" spans="1:5" x14ac:dyDescent="0.25">
      <c r="A195" s="10">
        <v>2203</v>
      </c>
      <c r="B195" s="74" t="s">
        <v>548</v>
      </c>
      <c r="C195" s="4" t="s">
        <v>257</v>
      </c>
      <c r="D195" s="64">
        <f>COUNTIF(DATOS!A:A,GENERAL!A9)</f>
        <v>1</v>
      </c>
      <c r="E195" s="31" t="str">
        <f t="shared" si="3"/>
        <v/>
      </c>
    </row>
    <row r="196" spans="1:5" x14ac:dyDescent="0.25">
      <c r="A196" s="10">
        <v>2803</v>
      </c>
      <c r="B196" s="5" t="s">
        <v>754</v>
      </c>
      <c r="C196" s="16" t="s">
        <v>257</v>
      </c>
      <c r="D196" s="64">
        <f>COUNTIF(DATOS!A:A,GENERAL!A231)</f>
        <v>1</v>
      </c>
      <c r="E196" s="31" t="str">
        <f t="shared" si="3"/>
        <v/>
      </c>
    </row>
    <row r="197" spans="1:5" x14ac:dyDescent="0.25">
      <c r="A197" s="10">
        <v>2802</v>
      </c>
      <c r="B197" s="5" t="s">
        <v>753</v>
      </c>
      <c r="C197" s="16" t="s">
        <v>257</v>
      </c>
      <c r="D197" s="64">
        <f>COUNTIF(DATOS!A:A,GENERAL!A230)</f>
        <v>1</v>
      </c>
      <c r="E197" s="31" t="str">
        <f t="shared" si="3"/>
        <v/>
      </c>
    </row>
    <row r="198" spans="1:5" x14ac:dyDescent="0.25">
      <c r="A198" s="10">
        <v>2805</v>
      </c>
      <c r="B198" s="5" t="s">
        <v>755</v>
      </c>
      <c r="C198" s="16" t="s">
        <v>257</v>
      </c>
      <c r="D198" s="64">
        <f>COUNTIF(DATOS!A:A,GENERAL!A232)</f>
        <v>1</v>
      </c>
      <c r="E198" s="31" t="str">
        <f t="shared" si="3"/>
        <v/>
      </c>
    </row>
    <row r="199" spans="1:5" x14ac:dyDescent="0.25">
      <c r="A199" s="10">
        <v>2799</v>
      </c>
      <c r="B199" s="5" t="s">
        <v>751</v>
      </c>
      <c r="C199" s="16"/>
      <c r="D199" s="64">
        <f>COUNTIF(DATOS!A:A,GENERAL!A228)</f>
        <v>0</v>
      </c>
      <c r="E199" s="31" t="str">
        <f t="shared" si="3"/>
        <v>NO COMPLETO LOS FORMULARIOS</v>
      </c>
    </row>
    <row r="200" spans="1:5" x14ac:dyDescent="0.25">
      <c r="A200" s="10">
        <v>2599</v>
      </c>
      <c r="B200" s="5" t="s">
        <v>708</v>
      </c>
      <c r="C200" s="16"/>
      <c r="D200" s="64">
        <f>COUNTIF(DATOS!A:A,GENERAL!A182)</f>
        <v>1</v>
      </c>
      <c r="E200" s="31" t="str">
        <f t="shared" si="3"/>
        <v/>
      </c>
    </row>
    <row r="201" spans="1:5" x14ac:dyDescent="0.25">
      <c r="A201" s="10">
        <v>2499</v>
      </c>
      <c r="B201" s="5" t="s">
        <v>659</v>
      </c>
      <c r="C201" s="16" t="s">
        <v>2735</v>
      </c>
      <c r="D201" s="64">
        <f>COUNTIF(DATOS!A:A,GENERAL!A132)</f>
        <v>0</v>
      </c>
      <c r="E201" s="31" t="str">
        <f t="shared" si="3"/>
        <v>NO COMPLETO LOS FORMULARIOS</v>
      </c>
    </row>
    <row r="202" spans="1:5" x14ac:dyDescent="0.25">
      <c r="A202" s="10">
        <v>2699</v>
      </c>
      <c r="B202" s="5" t="s">
        <v>731</v>
      </c>
      <c r="C202" s="16"/>
      <c r="D202" s="64">
        <f>COUNTIF(DATOS!A:A,GENERAL!A207)</f>
        <v>1</v>
      </c>
      <c r="E202" s="31" t="str">
        <f t="shared" si="3"/>
        <v/>
      </c>
    </row>
    <row r="203" spans="1:5" x14ac:dyDescent="0.25">
      <c r="A203" s="10">
        <v>2299</v>
      </c>
      <c r="B203" s="5" t="s">
        <v>588</v>
      </c>
      <c r="C203" s="16"/>
      <c r="D203" s="64">
        <f>COUNTIF(DATOS!A:A,GENERAL!A50)</f>
        <v>1</v>
      </c>
      <c r="E203" s="31" t="str">
        <f t="shared" si="3"/>
        <v/>
      </c>
    </row>
    <row r="204" spans="1:5" x14ac:dyDescent="0.25">
      <c r="A204" s="10">
        <v>2598</v>
      </c>
      <c r="B204" s="5" t="s">
        <v>707</v>
      </c>
      <c r="C204" s="16"/>
      <c r="D204" s="64">
        <f>COUNTIF(DATOS!A:A,GENERAL!A181)</f>
        <v>0</v>
      </c>
      <c r="E204" s="31" t="str">
        <f t="shared" si="3"/>
        <v>NO COMPLETO LOS FORMULARIOS</v>
      </c>
    </row>
    <row r="205" spans="1:5" x14ac:dyDescent="0.25">
      <c r="A205" s="71"/>
      <c r="B205" s="71" t="s">
        <v>2690</v>
      </c>
      <c r="D205" s="64"/>
      <c r="E205" s="68">
        <v>70</v>
      </c>
    </row>
    <row r="206" spans="1:5" x14ac:dyDescent="0.25">
      <c r="A206" s="71"/>
      <c r="B206" s="71" t="s">
        <v>2687</v>
      </c>
      <c r="D206" s="64"/>
      <c r="E206" s="68">
        <v>70</v>
      </c>
    </row>
    <row r="207" spans="1:5" x14ac:dyDescent="0.25">
      <c r="A207" s="10">
        <v>2207</v>
      </c>
      <c r="B207" s="5" t="s">
        <v>551</v>
      </c>
      <c r="C207" s="16" t="s">
        <v>2723</v>
      </c>
      <c r="D207" s="64">
        <f>COUNTIF(DATOS!A:A,GENERAL!A12)</f>
        <v>0</v>
      </c>
      <c r="E207" s="31" t="str">
        <f t="shared" ref="E207:E234" si="4">IF(D207=0,"NO COMPLETO LOS FORMULARIOS","")</f>
        <v>NO COMPLETO LOS FORMULARIOS</v>
      </c>
    </row>
    <row r="208" spans="1:5" x14ac:dyDescent="0.25">
      <c r="A208" s="10">
        <v>2704</v>
      </c>
      <c r="B208" s="5" t="s">
        <v>734</v>
      </c>
      <c r="C208" s="16" t="s">
        <v>2723</v>
      </c>
      <c r="D208" s="64">
        <f>COUNTIF(DATOS!A:A,GENERAL!A211)</f>
        <v>1</v>
      </c>
      <c r="E208" s="31" t="str">
        <f t="shared" si="4"/>
        <v/>
      </c>
    </row>
    <row r="209" spans="1:5" x14ac:dyDescent="0.25">
      <c r="A209" s="10">
        <v>2602</v>
      </c>
      <c r="B209" s="5" t="s">
        <v>2737</v>
      </c>
      <c r="C209" s="16" t="s">
        <v>2723</v>
      </c>
      <c r="D209" s="64">
        <f>COUNTIF(DATOS!A:A,GENERAL!A184)</f>
        <v>0</v>
      </c>
      <c r="E209" s="31" t="str">
        <f t="shared" si="4"/>
        <v>NO COMPLETO LOS FORMULARIOS</v>
      </c>
    </row>
    <row r="210" spans="1:5" x14ac:dyDescent="0.25">
      <c r="A210" s="10">
        <v>2105</v>
      </c>
      <c r="B210" s="5" t="s">
        <v>544</v>
      </c>
      <c r="C210" s="16" t="s">
        <v>257</v>
      </c>
      <c r="D210" s="64">
        <f>COUNTIF(DATOS!A:A,GENERAL!A6)</f>
        <v>1</v>
      </c>
      <c r="E210" s="31" t="str">
        <f t="shared" si="4"/>
        <v/>
      </c>
    </row>
    <row r="211" spans="1:5" x14ac:dyDescent="0.25">
      <c r="A211" s="10">
        <v>2401</v>
      </c>
      <c r="B211" s="5" t="s">
        <v>644</v>
      </c>
      <c r="C211" s="16" t="s">
        <v>2722</v>
      </c>
      <c r="D211" s="64">
        <f>COUNTIF(DATOS!A:A,GENERAL!A116)</f>
        <v>0</v>
      </c>
      <c r="E211" s="31" t="str">
        <f t="shared" si="4"/>
        <v>NO COMPLETO LOS FORMULARIOS</v>
      </c>
    </row>
    <row r="212" spans="1:5" x14ac:dyDescent="0.25">
      <c r="A212" s="10">
        <v>2205</v>
      </c>
      <c r="B212" s="5" t="s">
        <v>549</v>
      </c>
      <c r="C212" s="16" t="s">
        <v>2722</v>
      </c>
      <c r="D212" s="64">
        <f>COUNTIF(DATOS!A:A,GENERAL!A10)</f>
        <v>0</v>
      </c>
      <c r="E212" s="31" t="str">
        <f t="shared" si="4"/>
        <v>NO COMPLETO LOS FORMULARIOS</v>
      </c>
    </row>
    <row r="213" spans="1:5" x14ac:dyDescent="0.25">
      <c r="A213" s="10">
        <v>2504</v>
      </c>
      <c r="B213" s="5" t="s">
        <v>663</v>
      </c>
      <c r="C213" s="16" t="s">
        <v>2723</v>
      </c>
      <c r="D213" s="64">
        <f>COUNTIF(DATOS!A:A,GENERAL!A136)</f>
        <v>0</v>
      </c>
      <c r="E213" s="31" t="str">
        <f t="shared" si="4"/>
        <v>NO COMPLETO LOS FORMULARIOS</v>
      </c>
    </row>
    <row r="214" spans="1:5" x14ac:dyDescent="0.25">
      <c r="A214" s="10">
        <v>2502</v>
      </c>
      <c r="B214" s="5" t="s">
        <v>661</v>
      </c>
      <c r="C214" s="16" t="s">
        <v>2722</v>
      </c>
      <c r="D214" s="64">
        <f>COUNTIF(DATOS!A:A,GENERAL!A134)</f>
        <v>0</v>
      </c>
      <c r="E214" s="31" t="str">
        <f t="shared" si="4"/>
        <v>NO COMPLETO LOS FORMULARIOS</v>
      </c>
    </row>
    <row r="215" spans="1:5" x14ac:dyDescent="0.25">
      <c r="A215" s="10">
        <v>2701</v>
      </c>
      <c r="B215" s="5" t="s">
        <v>2740</v>
      </c>
      <c r="C215" s="16" t="s">
        <v>2722</v>
      </c>
      <c r="D215" s="64">
        <f>COUNTIF(DATOS!A:A,GENERAL!A208)</f>
        <v>1</v>
      </c>
      <c r="E215" s="31" t="str">
        <f t="shared" si="4"/>
        <v/>
      </c>
    </row>
    <row r="216" spans="1:5" x14ac:dyDescent="0.25">
      <c r="A216" s="10">
        <v>2503</v>
      </c>
      <c r="B216" s="5" t="s">
        <v>662</v>
      </c>
      <c r="C216" s="16" t="s">
        <v>2723</v>
      </c>
      <c r="D216" s="64">
        <f>COUNTIF(DATOS!A:A,GENERAL!A135)</f>
        <v>1</v>
      </c>
      <c r="E216" s="31" t="str">
        <f t="shared" si="4"/>
        <v/>
      </c>
    </row>
    <row r="217" spans="1:5" x14ac:dyDescent="0.25">
      <c r="A217" s="10">
        <v>2402</v>
      </c>
      <c r="B217" s="5" t="s">
        <v>645</v>
      </c>
      <c r="C217" s="16" t="s">
        <v>2723</v>
      </c>
      <c r="D217" s="64">
        <f>COUNTIF(DATOS!A:A,GENERAL!A117)</f>
        <v>0</v>
      </c>
      <c r="E217" s="31" t="str">
        <f t="shared" si="4"/>
        <v>NO COMPLETO LOS FORMULARIOS</v>
      </c>
    </row>
    <row r="218" spans="1:5" x14ac:dyDescent="0.25">
      <c r="A218" s="10">
        <v>2702</v>
      </c>
      <c r="B218" s="5" t="s">
        <v>732</v>
      </c>
      <c r="C218" s="16" t="s">
        <v>2723</v>
      </c>
      <c r="D218" s="64">
        <f>COUNTIF(DATOS!A:A,GENERAL!A209)</f>
        <v>1</v>
      </c>
      <c r="E218" s="31" t="str">
        <f t="shared" si="4"/>
        <v/>
      </c>
    </row>
    <row r="219" spans="1:5" x14ac:dyDescent="0.25">
      <c r="A219" s="10">
        <v>2306</v>
      </c>
      <c r="B219" s="5" t="s">
        <v>591</v>
      </c>
      <c r="C219" s="16" t="s">
        <v>2722</v>
      </c>
      <c r="D219" s="64">
        <f>COUNTIF(DATOS!A:A,GENERAL!A53)</f>
        <v>0</v>
      </c>
      <c r="E219" s="31" t="str">
        <f t="shared" si="4"/>
        <v>NO COMPLETO LOS FORMULARIOS</v>
      </c>
    </row>
    <row r="220" spans="1:5" x14ac:dyDescent="0.25">
      <c r="A220" s="10">
        <v>2308</v>
      </c>
      <c r="B220" s="5" t="s">
        <v>593</v>
      </c>
      <c r="C220" s="16" t="s">
        <v>2723</v>
      </c>
      <c r="D220" s="64">
        <f>COUNTIF(DATOS!A:A,GENERAL!A55)</f>
        <v>1</v>
      </c>
      <c r="E220" s="31" t="str">
        <f t="shared" si="4"/>
        <v/>
      </c>
    </row>
    <row r="221" spans="1:5" x14ac:dyDescent="0.25">
      <c r="A221" s="10">
        <v>2104</v>
      </c>
      <c r="B221" s="73" t="s">
        <v>543</v>
      </c>
      <c r="C221" s="7" t="s">
        <v>2720</v>
      </c>
      <c r="D221" s="64">
        <f>COUNTIF(DATOS!A:A,GENERAL!A5)</f>
        <v>1</v>
      </c>
      <c r="E221" s="31" t="str">
        <f t="shared" si="4"/>
        <v/>
      </c>
    </row>
    <row r="222" spans="1:5" x14ac:dyDescent="0.25">
      <c r="A222" s="10">
        <v>2202</v>
      </c>
      <c r="B222" s="5" t="s">
        <v>547</v>
      </c>
      <c r="C222" s="16" t="s">
        <v>257</v>
      </c>
      <c r="D222" s="64">
        <f>COUNTIF(DATOS!A:A,GENERAL!A8)</f>
        <v>1</v>
      </c>
      <c r="E222" s="31" t="str">
        <f t="shared" si="4"/>
        <v/>
      </c>
    </row>
    <row r="223" spans="1:5" x14ac:dyDescent="0.25">
      <c r="A223" s="10">
        <v>2103</v>
      </c>
      <c r="B223" s="5" t="s">
        <v>542</v>
      </c>
      <c r="C223" s="16" t="s">
        <v>257</v>
      </c>
      <c r="D223" s="64">
        <f>COUNTIF(DATOS!A:A,GENERAL!A4)</f>
        <v>0</v>
      </c>
      <c r="E223" s="31" t="str">
        <f t="shared" si="4"/>
        <v>NO COMPLETO LOS FORMULARIOS</v>
      </c>
    </row>
    <row r="224" spans="1:5" x14ac:dyDescent="0.25">
      <c r="A224" s="10">
        <v>2304</v>
      </c>
      <c r="B224" s="5" t="s">
        <v>589</v>
      </c>
      <c r="C224" s="16" t="s">
        <v>257</v>
      </c>
      <c r="D224" s="64">
        <f>COUNTIF(DATOS!A:A,GENERAL!A51)</f>
        <v>0</v>
      </c>
      <c r="E224" s="31" t="str">
        <f t="shared" si="4"/>
        <v>NO COMPLETO LOS FORMULARIOS</v>
      </c>
    </row>
    <row r="225" spans="1:6" x14ac:dyDescent="0.25">
      <c r="A225" s="10">
        <v>2305</v>
      </c>
      <c r="B225" s="5" t="s">
        <v>590</v>
      </c>
      <c r="C225" s="16" t="s">
        <v>257</v>
      </c>
      <c r="D225" s="64">
        <f>COUNTIF(DATOS!A:A,GENERAL!A52)</f>
        <v>1</v>
      </c>
      <c r="E225" s="31" t="str">
        <f t="shared" si="4"/>
        <v/>
      </c>
    </row>
    <row r="226" spans="1:6" x14ac:dyDescent="0.25">
      <c r="A226" s="10">
        <v>2101</v>
      </c>
      <c r="B226" s="5" t="s">
        <v>540</v>
      </c>
      <c r="C226" s="16" t="s">
        <v>2720</v>
      </c>
      <c r="D226" s="64">
        <f>COUNTIF(DATOS!A:A,GENERAL!A2)</f>
        <v>0</v>
      </c>
      <c r="E226" s="31" t="str">
        <f t="shared" si="4"/>
        <v>NO COMPLETO LOS FORMULARIOS</v>
      </c>
    </row>
    <row r="227" spans="1:6" x14ac:dyDescent="0.25">
      <c r="A227" s="10">
        <v>2206</v>
      </c>
      <c r="B227" s="73" t="s">
        <v>550</v>
      </c>
      <c r="C227" s="7" t="s">
        <v>2723</v>
      </c>
      <c r="D227" s="64">
        <f>COUNTIF(DATOS!A:A,GENERAL!A11)</f>
        <v>1</v>
      </c>
      <c r="E227" s="31" t="str">
        <f t="shared" si="4"/>
        <v/>
      </c>
    </row>
    <row r="228" spans="1:6" x14ac:dyDescent="0.25">
      <c r="A228" s="10">
        <v>2102</v>
      </c>
      <c r="B228" s="71" t="s">
        <v>541</v>
      </c>
      <c r="C228" s="6" t="s">
        <v>2720</v>
      </c>
      <c r="D228" s="64">
        <f>COUNTIF(DATOS!A:A,GENERAL!A3)</f>
        <v>2</v>
      </c>
      <c r="E228" s="31" t="str">
        <f t="shared" si="4"/>
        <v/>
      </c>
    </row>
    <row r="229" spans="1:6" x14ac:dyDescent="0.25">
      <c r="A229" s="10">
        <v>2208</v>
      </c>
      <c r="B229" s="73" t="s">
        <v>552</v>
      </c>
      <c r="C229" s="7" t="s">
        <v>2723</v>
      </c>
      <c r="D229" s="64">
        <f>COUNTIF(DATOS!A:A,GENERAL!A13)</f>
        <v>1</v>
      </c>
      <c r="E229" s="31" t="str">
        <f t="shared" si="4"/>
        <v/>
      </c>
    </row>
    <row r="230" spans="1:6" x14ac:dyDescent="0.25">
      <c r="A230" s="10">
        <v>2705</v>
      </c>
      <c r="B230" s="5" t="s">
        <v>735</v>
      </c>
      <c r="C230" s="16" t="s">
        <v>2723</v>
      </c>
      <c r="D230" s="64">
        <f>COUNTIF(DATOS!A:A,GENERAL!A212)</f>
        <v>0</v>
      </c>
      <c r="E230" s="31" t="str">
        <f t="shared" si="4"/>
        <v>NO COMPLETO LOS FORMULARIOS</v>
      </c>
    </row>
    <row r="231" spans="1:6" x14ac:dyDescent="0.25">
      <c r="A231" s="10">
        <v>2703</v>
      </c>
      <c r="B231" s="5" t="s">
        <v>733</v>
      </c>
      <c r="C231" s="16" t="s">
        <v>2723</v>
      </c>
      <c r="D231" s="64">
        <f>COUNTIF(DATOS!A:A,GENERAL!A210)</f>
        <v>1</v>
      </c>
      <c r="E231" s="31" t="str">
        <f t="shared" si="4"/>
        <v/>
      </c>
    </row>
    <row r="232" spans="1:6" x14ac:dyDescent="0.25">
      <c r="A232" s="10">
        <v>2601</v>
      </c>
      <c r="B232" s="5" t="s">
        <v>709</v>
      </c>
      <c r="C232" s="16" t="s">
        <v>2722</v>
      </c>
      <c r="D232" s="64">
        <f>COUNTIF(DATOS!A:A,GENERAL!A183)</f>
        <v>0</v>
      </c>
      <c r="E232" s="31" t="str">
        <f t="shared" si="4"/>
        <v>NO COMPLETO LOS FORMULARIOS</v>
      </c>
    </row>
    <row r="233" spans="1:6" x14ac:dyDescent="0.25">
      <c r="A233" s="72">
        <v>2501</v>
      </c>
      <c r="B233" s="16" t="s">
        <v>660</v>
      </c>
      <c r="C233" s="16" t="s">
        <v>2722</v>
      </c>
      <c r="D233">
        <f>COUNTIF(DATOS!A:A,GENERAL!A133)</f>
        <v>0</v>
      </c>
      <c r="E233" s="31" t="str">
        <f t="shared" si="4"/>
        <v>NO COMPLETO LOS FORMULARIOS</v>
      </c>
    </row>
    <row r="234" spans="1:6" x14ac:dyDescent="0.25">
      <c r="A234" s="72">
        <v>2307</v>
      </c>
      <c r="B234" s="16" t="s">
        <v>592</v>
      </c>
      <c r="C234" s="16" t="s">
        <v>2723</v>
      </c>
      <c r="D234">
        <f>COUNTIF(DATOS!A:A,GENERAL!A54)</f>
        <v>1</v>
      </c>
      <c r="E234" s="31" t="str">
        <f t="shared" si="4"/>
        <v/>
      </c>
      <c r="F234" t="s">
        <v>2677</v>
      </c>
    </row>
    <row r="235" spans="1:6" x14ac:dyDescent="0.25">
      <c r="B235" s="16" t="s">
        <v>2680</v>
      </c>
      <c r="C235" s="16"/>
      <c r="F235" t="s">
        <v>2678</v>
      </c>
    </row>
    <row r="236" spans="1:6" x14ac:dyDescent="0.25">
      <c r="B236" s="6" t="s">
        <v>2684</v>
      </c>
      <c r="E236">
        <v>70</v>
      </c>
      <c r="F236" t="s">
        <v>2679</v>
      </c>
    </row>
    <row r="238" spans="1:6" x14ac:dyDescent="0.25">
      <c r="D238" t="s">
        <v>2673</v>
      </c>
      <c r="E238">
        <v>90</v>
      </c>
      <c r="F238" t="s">
        <v>2681</v>
      </c>
    </row>
    <row r="239" spans="1:6" x14ac:dyDescent="0.25">
      <c r="E239">
        <v>70</v>
      </c>
      <c r="F239" t="s">
        <v>2682</v>
      </c>
    </row>
    <row r="240" spans="1:6" x14ac:dyDescent="0.25">
      <c r="F240" t="s">
        <v>2683</v>
      </c>
    </row>
    <row r="241" spans="4:12" x14ac:dyDescent="0.25">
      <c r="D241" t="s">
        <v>2674</v>
      </c>
      <c r="E241">
        <v>90</v>
      </c>
    </row>
    <row r="242" spans="4:12" x14ac:dyDescent="0.25">
      <c r="F242" t="s">
        <v>2686</v>
      </c>
    </row>
    <row r="243" spans="4:12" x14ac:dyDescent="0.25">
      <c r="F243" t="s">
        <v>2685</v>
      </c>
    </row>
    <row r="244" spans="4:12" x14ac:dyDescent="0.25">
      <c r="D244" t="s">
        <v>2675</v>
      </c>
      <c r="E244">
        <v>90</v>
      </c>
      <c r="F244" t="s">
        <v>3582</v>
      </c>
    </row>
    <row r="246" spans="4:12" x14ac:dyDescent="0.25">
      <c r="F246" s="17" t="s">
        <v>2688</v>
      </c>
    </row>
    <row r="247" spans="4:12" x14ac:dyDescent="0.25">
      <c r="D247" t="s">
        <v>2676</v>
      </c>
      <c r="E247">
        <v>90</v>
      </c>
      <c r="F247" s="17" t="s">
        <v>2689</v>
      </c>
    </row>
    <row r="248" spans="4:12" x14ac:dyDescent="0.25">
      <c r="F248" s="17" t="s">
        <v>3583</v>
      </c>
    </row>
    <row r="251" spans="4:12" x14ac:dyDescent="0.25">
      <c r="F251" s="17" t="s">
        <v>2692</v>
      </c>
      <c r="L251" t="s">
        <v>2697</v>
      </c>
    </row>
    <row r="252" spans="4:12" x14ac:dyDescent="0.25">
      <c r="F252" s="17" t="s">
        <v>2693</v>
      </c>
      <c r="L252" t="s">
        <v>2698</v>
      </c>
    </row>
    <row r="253" spans="4:12" x14ac:dyDescent="0.25">
      <c r="F253" s="17" t="s">
        <v>2694</v>
      </c>
      <c r="L253" t="s">
        <v>2699</v>
      </c>
    </row>
    <row r="255" spans="4:12" x14ac:dyDescent="0.25">
      <c r="F255" s="17" t="s">
        <v>2700</v>
      </c>
    </row>
    <row r="256" spans="4:12" x14ac:dyDescent="0.25">
      <c r="F256" s="17" t="s">
        <v>2701</v>
      </c>
    </row>
    <row r="257" spans="6:6" x14ac:dyDescent="0.25">
      <c r="F257" s="17" t="s">
        <v>2695</v>
      </c>
    </row>
  </sheetData>
  <autoFilter ref="A1:E257" xr:uid="{00000000-0009-0000-0000-000001000000}">
    <sortState ref="A2:E257">
      <sortCondition ref="B1:B257"/>
    </sortState>
  </autoFilter>
  <hyperlinks>
    <hyperlink ref="B221" r:id="rId1" tooltip="Hospital México" display="http://www.ccss.sa.cr/licitaciones_detalle?up=2104" xr:uid="{00000000-0004-0000-0100-000000000000}"/>
    <hyperlink ref="B210" r:id="rId2" tooltip="Hospital de las Mujeres Adolfo Carit Eva" display="http://www.ccss.sa.cr/licitaciones_detalle?up=2105" xr:uid="{00000000-0004-0000-0100-000001000000}"/>
    <hyperlink ref="B227" r:id="rId3" tooltip="Hospital San Francisco de Asís" display="http://www.ccss.sa.cr/licitaciones_detalle?up=2206" xr:uid="{00000000-0004-0000-0100-000002000000}"/>
    <hyperlink ref="B229" r:id="rId4" tooltip="Hospital San Vicente de Paúl" display="http://www.ccss.sa.cr/licitaciones_detalle?up=2208" xr:uid="{00000000-0004-0000-0100-000003000000}"/>
    <hyperlink ref="B49" r:id="rId5" tooltip="Área de Salud de Naranjo" display="http://www.ccss.sa.cr/licitaciones_detalle?up=2235" xr:uid="{00000000-0004-0000-0100-000004000000}"/>
    <hyperlink ref="B224" r:id="rId6" tooltip="Hospital Nacional Psiquiátrico" display="http://www.ccss.sa.cr/licitaciones_detalle?up=2304" xr:uid="{00000000-0004-0000-0100-000005000000}"/>
    <hyperlink ref="B219" r:id="rId7" tooltip="Hospital Máx Peralta Jiménez" display="http://www.ccss.sa.cr/licitaciones_detalle?up=2306" xr:uid="{00000000-0004-0000-0100-000006000000}"/>
    <hyperlink ref="B234" r:id="rId8" tooltip="Hospital William Allen Taylor" display="http://www.ccss.sa.cr/licitaciones_detalle?up=2307" xr:uid="{00000000-0004-0000-0100-000007000000}"/>
    <hyperlink ref="B220" r:id="rId9" tooltip="Hospital Max Terán Valls" display="http://www.ccss.sa.cr/licitaciones_detalle?up=2308" xr:uid="{00000000-0004-0000-0100-000008000000}"/>
    <hyperlink ref="B99" r:id="rId10" tooltip="Clínica Ricardo Moreno Cañas" display="http://www.ccss.sa.cr/licitaciones_detalle?up=2311" xr:uid="{00000000-0004-0000-0100-000009000000}"/>
    <hyperlink ref="B73" r:id="rId11" tooltip="Área de Salud Hatillo" display="http://www.ccss.sa.cr/licitaciones_detalle?up=2312" xr:uid="{00000000-0004-0000-0100-00000A000000}"/>
    <hyperlink ref="B11" r:id="rId12" tooltip="Área de Salud Alajuelita" display="http://www.ccss.sa.cr/licitaciones_detalle?up=2336" xr:uid="{00000000-0004-0000-0100-00000B000000}"/>
    <hyperlink ref="B55" r:id="rId13" tooltip="Área de Salud Desamparados 3" display="http://www.ccss.sa.cr/licitaciones_detalle?up=2339" xr:uid="{00000000-0004-0000-0100-00000C000000}"/>
    <hyperlink ref="B39" r:id="rId14" tooltip="Área de Salud Corralillo" display="http://www.ccss.sa.cr/licitaciones_detalle?up=2390" xr:uid="{00000000-0004-0000-0100-00000D000000}"/>
    <hyperlink ref="B115" r:id="rId15" tooltip="Área de Salud Oreamuno Pacayas Tierra Blanca" display="http://www.ccss.sa.cr/licitaciones_detalle?up=2395" xr:uid="{00000000-0004-0000-0100-00000E000000}"/>
    <hyperlink ref="B217" r:id="rId16" tooltip="Hospital Los Chiles" display="http://www.ccss.sa.cr/licitaciones_detalle?up=2402" xr:uid="{00000000-0004-0000-0100-00000F000000}"/>
    <hyperlink ref="B168" r:id="rId17" tooltip="Área de Salud Santa Rosa" display="http://www.ccss.sa.cr/licitaciones_detalle?up=2472" xr:uid="{00000000-0004-0000-0100-000010000000}"/>
    <hyperlink ref="B130" r:id="rId18" tooltip="Área de Salud Pital" display="http://www.ccss.sa.cr/licitaciones_detalle?up=2475" xr:uid="{00000000-0004-0000-0100-000011000000}"/>
    <hyperlink ref="B62" r:id="rId19" tooltip="Área de Salud Florencia" display="http://www.ccss.sa.cr/licitaciones_detalle?up=2481" xr:uid="{00000000-0004-0000-0100-000012000000}"/>
    <hyperlink ref="B47" r:id="rId20" tooltip="Área de Salud de Ciudad Quesada" display="http://www.ccss.sa.cr/licitaciones_detalle?up=2483" xr:uid="{00000000-0004-0000-0100-000013000000}"/>
    <hyperlink ref="B97" r:id="rId21" tooltip="Área de Salud Los Chiles" display="http://www.ccss.sa.cr/licitaciones_detalle?up=2484" xr:uid="{00000000-0004-0000-0100-000014000000}"/>
    <hyperlink ref="B201" r:id="rId22" tooltip="Dirección Regional de Servicios de Salud Huetar Norte" display="http://www.ccss.sa.cr/licitaciones_detalle?up=2499" xr:uid="{00000000-0004-0000-0100-000015000000}"/>
    <hyperlink ref="B214" r:id="rId23" tooltip="Hospital Enrique Baltodano Briceño" display="http://www.ccss.sa.cr/licitaciones_detalle?up=2502" xr:uid="{00000000-0004-0000-0100-000016000000}"/>
    <hyperlink ref="B216" r:id="rId24" tooltip="Hospital La Anexión" display="http://www.ccss.sa.cr/licitaciones_detalle?up=2503" xr:uid="{00000000-0004-0000-0100-000017000000}"/>
    <hyperlink ref="B193" r:id="rId25" tooltip="Centro de Atención Integral en Salud de Cañas" display="http://www.ccss.sa.cr/licitaciones_detalle?up=2555" xr:uid="{00000000-0004-0000-0100-000018000000}"/>
    <hyperlink ref="B79" r:id="rId26" tooltip="Área de Salud Horquetas Río Frío" display="http://www.ccss.sa.cr/licitaciones_detalle?up=2650" xr:uid="{00000000-0004-0000-0100-000019000000}"/>
    <hyperlink ref="B231" r:id="rId27" tooltip="Hospital Tomás Casas Casajús" display="http://www.ccss.sa.cr/licitaciones_detalle?up=2703" xr:uid="{00000000-0004-0000-0100-00001A000000}"/>
    <hyperlink ref="B208" r:id="rId28" tooltip="Hospital Ciudad Neily" display="http://www.ccss.sa.cr/licitaciones_detalle?up=2704" xr:uid="{00000000-0004-0000-0100-00001B000000}"/>
    <hyperlink ref="B46" r:id="rId29" tooltip="Área de Salud de Buenos Aires" display="http://www.ccss.sa.cr/licitaciones_detalle?up=2732" xr:uid="{00000000-0004-0000-0100-00001C000000}"/>
    <hyperlink ref="B50" r:id="rId30" tooltip="Área de Salud de Pérez Zeledón" display="http://www.ccss.sa.cr/licitaciones_detalle?up=2760" xr:uid="{00000000-0004-0000-0100-00001D000000}"/>
    <hyperlink ref="B31" r:id="rId31" tooltip="Área de Salud Catedral Noreste" display="http://www.ccss.sa.cr/licitaciones_detalle?up=2210" xr:uid="{00000000-0004-0000-0100-00001E000000}"/>
    <hyperlink ref="B48" r:id="rId32" tooltip="Área de Salud de Naranjo" display="http://www.ccss.sa.cr/licitaciones_detalle?up=2235" xr:uid="{00000000-0004-0000-0100-00001F000000}"/>
    <hyperlink ref="B230" r:id="rId33" tooltip="Hospital San Vito" display="http://www.ccss.sa.cr/licitaciones_detalle?up=2705" xr:uid="{00000000-0004-0000-0100-000020000000}"/>
  </hyperlinks>
  <pageMargins left="0.7" right="0.7" top="0.75" bottom="0.75" header="0.3" footer="0.3"/>
  <pageSetup orientation="portrait" verticalDpi="0" r:id="rId3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L135"/>
  <sheetViews>
    <sheetView topLeftCell="B17" workbookViewId="0">
      <selection activeCell="N36" sqref="N36"/>
    </sheetView>
  </sheetViews>
  <sheetFormatPr baseColWidth="10" defaultColWidth="9.140625" defaultRowHeight="15" x14ac:dyDescent="0.25"/>
  <cols>
    <col min="1" max="142" width="20" bestFit="1" customWidth="1"/>
  </cols>
  <sheetData>
    <row r="1" spans="1:142" x14ac:dyDescent="0.25">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c r="BQ1" s="3" t="s">
        <v>68</v>
      </c>
      <c r="BR1" s="3" t="s">
        <v>69</v>
      </c>
      <c r="BS1" s="3" t="s">
        <v>70</v>
      </c>
      <c r="BT1" s="3" t="s">
        <v>71</v>
      </c>
      <c r="BU1" s="3" t="s">
        <v>72</v>
      </c>
      <c r="BV1" s="3" t="s">
        <v>73</v>
      </c>
      <c r="BW1" s="3" t="s">
        <v>74</v>
      </c>
      <c r="BX1" s="3" t="s">
        <v>75</v>
      </c>
      <c r="BY1" s="3" t="s">
        <v>76</v>
      </c>
      <c r="BZ1" s="3" t="s">
        <v>77</v>
      </c>
      <c r="CA1" s="3" t="s">
        <v>78</v>
      </c>
      <c r="CB1" s="3" t="s">
        <v>79</v>
      </c>
      <c r="CC1" s="3" t="s">
        <v>80</v>
      </c>
      <c r="CD1" s="3" t="s">
        <v>81</v>
      </c>
      <c r="CE1" s="3" t="s">
        <v>82</v>
      </c>
      <c r="CF1" s="3" t="s">
        <v>83</v>
      </c>
      <c r="CG1" s="3" t="s">
        <v>84</v>
      </c>
      <c r="CH1" s="3" t="s">
        <v>85</v>
      </c>
      <c r="CI1" s="3" t="s">
        <v>86</v>
      </c>
      <c r="CJ1" s="3" t="s">
        <v>87</v>
      </c>
      <c r="CK1" s="3" t="s">
        <v>88</v>
      </c>
      <c r="CL1" s="3" t="s">
        <v>89</v>
      </c>
      <c r="CM1" s="3" t="s">
        <v>90</v>
      </c>
      <c r="CN1" s="3" t="s">
        <v>91</v>
      </c>
      <c r="CO1" s="3" t="s">
        <v>92</v>
      </c>
      <c r="CP1" s="3" t="s">
        <v>93</v>
      </c>
      <c r="CQ1" s="3" t="s">
        <v>94</v>
      </c>
      <c r="CR1" s="3" t="s">
        <v>95</v>
      </c>
      <c r="CS1" s="3" t="s">
        <v>96</v>
      </c>
      <c r="CT1" s="3" t="s">
        <v>97</v>
      </c>
      <c r="CU1" s="3" t="s">
        <v>98</v>
      </c>
      <c r="CV1" s="3" t="s">
        <v>99</v>
      </c>
      <c r="CW1" s="3" t="s">
        <v>100</v>
      </c>
      <c r="CX1" s="3" t="s">
        <v>101</v>
      </c>
      <c r="CY1" s="3" t="s">
        <v>102</v>
      </c>
      <c r="CZ1" s="3" t="s">
        <v>103</v>
      </c>
      <c r="DA1" s="3" t="s">
        <v>104</v>
      </c>
      <c r="DB1" s="3" t="s">
        <v>105</v>
      </c>
      <c r="DC1" s="3" t="s">
        <v>106</v>
      </c>
      <c r="DD1" s="3" t="s">
        <v>107</v>
      </c>
      <c r="DE1" s="3" t="s">
        <v>108</v>
      </c>
      <c r="DF1" s="3" t="s">
        <v>109</v>
      </c>
      <c r="DG1" s="3" t="s">
        <v>110</v>
      </c>
      <c r="DH1" s="3" t="s">
        <v>111</v>
      </c>
      <c r="DI1" s="3" t="s">
        <v>112</v>
      </c>
      <c r="DJ1" s="3" t="s">
        <v>113</v>
      </c>
      <c r="DK1" s="3" t="s">
        <v>114</v>
      </c>
      <c r="DL1" s="3" t="s">
        <v>115</v>
      </c>
      <c r="DM1" s="3" t="s">
        <v>116</v>
      </c>
      <c r="DN1" s="3" t="s">
        <v>117</v>
      </c>
      <c r="DO1" s="3" t="s">
        <v>118</v>
      </c>
      <c r="DP1" s="3" t="s">
        <v>119</v>
      </c>
      <c r="DQ1" s="3" t="s">
        <v>120</v>
      </c>
      <c r="DR1" s="3" t="s">
        <v>121</v>
      </c>
      <c r="DS1" s="3" t="s">
        <v>122</v>
      </c>
      <c r="DT1" s="3" t="s">
        <v>123</v>
      </c>
      <c r="DU1" s="3" t="s">
        <v>124</v>
      </c>
      <c r="DV1" s="3" t="s">
        <v>125</v>
      </c>
      <c r="DW1" s="3" t="s">
        <v>126</v>
      </c>
      <c r="DX1" s="3" t="s">
        <v>127</v>
      </c>
      <c r="DY1" s="3" t="s">
        <v>128</v>
      </c>
      <c r="DZ1" s="3" t="s">
        <v>129</v>
      </c>
      <c r="EA1" s="3" t="s">
        <v>130</v>
      </c>
      <c r="EB1" s="3" t="s">
        <v>131</v>
      </c>
      <c r="EC1" s="3" t="s">
        <v>132</v>
      </c>
      <c r="ED1" s="3" t="s">
        <v>133</v>
      </c>
      <c r="EE1" s="3" t="s">
        <v>134</v>
      </c>
      <c r="EF1" s="3" t="s">
        <v>135</v>
      </c>
      <c r="EG1" s="3" t="s">
        <v>136</v>
      </c>
      <c r="EH1" s="3" t="s">
        <v>137</v>
      </c>
      <c r="EI1" s="3" t="s">
        <v>138</v>
      </c>
      <c r="EJ1" s="3" t="s">
        <v>139</v>
      </c>
      <c r="EK1" s="3" t="s">
        <v>140</v>
      </c>
      <c r="EL1" s="3" t="s">
        <v>141</v>
      </c>
    </row>
    <row r="2" spans="1:142" x14ac:dyDescent="0.25">
      <c r="A2" s="1">
        <v>43264.368425925903</v>
      </c>
      <c r="B2" s="1">
        <v>43264.372395833299</v>
      </c>
      <c r="C2" s="3" t="s">
        <v>142</v>
      </c>
      <c r="D2" s="3"/>
      <c r="E2">
        <v>130</v>
      </c>
      <c r="F2" s="3"/>
      <c r="G2" s="1"/>
      <c r="H2" s="3" t="s">
        <v>143</v>
      </c>
      <c r="J2" s="3"/>
      <c r="K2" s="3" t="s">
        <v>144</v>
      </c>
      <c r="M2" s="3"/>
      <c r="N2" s="11">
        <v>2474</v>
      </c>
      <c r="P2" s="3"/>
      <c r="Q2" s="11" t="s">
        <v>146</v>
      </c>
      <c r="S2" s="3"/>
      <c r="T2" s="3" t="s">
        <v>147</v>
      </c>
      <c r="V2" s="3"/>
      <c r="X2" s="3"/>
      <c r="Y2" s="3" t="s">
        <v>148</v>
      </c>
      <c r="AA2" s="3"/>
      <c r="AB2" s="3" t="s">
        <v>149</v>
      </c>
      <c r="AD2" s="3"/>
      <c r="AE2" s="3" t="s">
        <v>148</v>
      </c>
      <c r="AG2" s="3"/>
      <c r="AH2" s="3" t="s">
        <v>149</v>
      </c>
      <c r="AJ2" s="3"/>
      <c r="AK2" s="3" t="s">
        <v>148</v>
      </c>
      <c r="AM2" s="3"/>
      <c r="AN2" s="3" t="s">
        <v>149</v>
      </c>
      <c r="AP2" s="3"/>
      <c r="AQ2" s="3" t="s">
        <v>149</v>
      </c>
      <c r="AS2" s="3"/>
      <c r="AT2" s="3" t="s">
        <v>148</v>
      </c>
      <c r="AV2" s="3"/>
      <c r="AW2" s="3" t="s">
        <v>148</v>
      </c>
      <c r="AY2" s="3"/>
      <c r="AZ2" s="3" t="s">
        <v>148</v>
      </c>
      <c r="BA2">
        <v>30</v>
      </c>
      <c r="BB2" s="3"/>
      <c r="BC2" s="3" t="s">
        <v>150</v>
      </c>
      <c r="BD2">
        <v>25</v>
      </c>
      <c r="BE2" s="3"/>
      <c r="BF2" s="2">
        <v>43248</v>
      </c>
      <c r="BH2" s="3"/>
      <c r="BI2" s="3" t="s">
        <v>151</v>
      </c>
      <c r="BK2" s="3"/>
      <c r="BL2" s="3" t="s">
        <v>152</v>
      </c>
      <c r="BM2">
        <v>75</v>
      </c>
      <c r="BN2" s="3"/>
      <c r="BO2" s="3"/>
      <c r="BQ2" s="3"/>
      <c r="BR2" s="3"/>
      <c r="BT2" s="3"/>
      <c r="BU2" s="3"/>
      <c r="BW2" s="3"/>
      <c r="BY2" s="3"/>
      <c r="BZ2" s="3"/>
      <c r="CB2" s="3"/>
      <c r="CC2" s="3"/>
      <c r="CE2" s="3"/>
      <c r="CF2" s="3"/>
      <c r="CH2" s="3"/>
      <c r="CI2" s="3"/>
      <c r="CK2" s="3"/>
      <c r="CL2" s="3"/>
      <c r="CN2" s="3"/>
      <c r="CO2" s="3"/>
      <c r="CQ2" s="3"/>
      <c r="CR2" s="3"/>
      <c r="CT2" s="3"/>
      <c r="CU2" s="3"/>
      <c r="CW2" s="3"/>
      <c r="CX2" s="3"/>
      <c r="CZ2" s="3"/>
      <c r="DA2" s="3"/>
      <c r="DC2" s="3"/>
      <c r="DE2" s="3"/>
      <c r="DF2" s="3"/>
      <c r="DH2" s="3"/>
      <c r="DI2" s="3"/>
      <c r="DK2" s="3"/>
      <c r="DL2" s="3"/>
      <c r="DN2" s="3"/>
      <c r="DO2" s="3"/>
      <c r="DQ2" s="3"/>
      <c r="DR2" s="3"/>
      <c r="DT2" s="3"/>
      <c r="DU2" s="3"/>
      <c r="DW2" s="3"/>
      <c r="DX2" s="3"/>
      <c r="DZ2" s="3"/>
      <c r="EA2" s="3"/>
      <c r="EC2" s="3"/>
      <c r="ED2" s="3"/>
      <c r="EF2" s="3"/>
      <c r="EG2" s="3"/>
      <c r="EI2" s="3"/>
      <c r="EJ2" s="3" t="s">
        <v>153</v>
      </c>
      <c r="EL2" s="3"/>
    </row>
    <row r="3" spans="1:142" x14ac:dyDescent="0.25">
      <c r="A3" s="1">
        <v>43269.526250000003</v>
      </c>
      <c r="B3" s="1">
        <v>43269.533958333297</v>
      </c>
      <c r="C3" s="3" t="s">
        <v>142</v>
      </c>
      <c r="D3" s="3"/>
      <c r="E3">
        <v>170</v>
      </c>
      <c r="F3" s="3"/>
      <c r="G3" s="1"/>
      <c r="H3" s="3" t="s">
        <v>154</v>
      </c>
      <c r="J3" s="3"/>
      <c r="K3" s="3" t="s">
        <v>144</v>
      </c>
      <c r="M3" s="3"/>
      <c r="N3" s="11">
        <v>2760</v>
      </c>
      <c r="P3" s="3"/>
      <c r="Q3" s="3" t="s">
        <v>146</v>
      </c>
      <c r="S3" s="3"/>
      <c r="T3" s="3" t="s">
        <v>156</v>
      </c>
      <c r="V3" s="3"/>
      <c r="X3" s="3"/>
      <c r="Y3" s="3" t="s">
        <v>157</v>
      </c>
      <c r="AA3" s="3"/>
      <c r="AB3" s="3" t="s">
        <v>148</v>
      </c>
      <c r="AD3" s="3"/>
      <c r="AE3" s="3" t="s">
        <v>149</v>
      </c>
      <c r="AG3" s="3"/>
      <c r="AH3" s="3" t="s">
        <v>157</v>
      </c>
      <c r="AJ3" s="3"/>
      <c r="AK3" s="3" t="s">
        <v>157</v>
      </c>
      <c r="AM3" s="3"/>
      <c r="AN3" s="3" t="s">
        <v>157</v>
      </c>
      <c r="AP3" s="3"/>
      <c r="AQ3" s="3" t="s">
        <v>157</v>
      </c>
      <c r="AS3" s="3"/>
      <c r="AT3" s="3" t="s">
        <v>148</v>
      </c>
      <c r="AV3" s="3"/>
      <c r="AW3" s="3" t="s">
        <v>157</v>
      </c>
      <c r="AY3" s="3"/>
      <c r="AZ3" s="3" t="s">
        <v>149</v>
      </c>
      <c r="BA3">
        <v>70</v>
      </c>
      <c r="BB3" s="3"/>
      <c r="BC3" s="3" t="s">
        <v>150</v>
      </c>
      <c r="BD3">
        <v>25</v>
      </c>
      <c r="BE3" s="3"/>
      <c r="BF3" s="2">
        <v>43112</v>
      </c>
      <c r="BH3" s="3"/>
      <c r="BI3" s="3" t="s">
        <v>158</v>
      </c>
      <c r="BK3" s="3"/>
      <c r="BL3" s="3" t="s">
        <v>152</v>
      </c>
      <c r="BM3">
        <v>75</v>
      </c>
      <c r="BN3" s="3"/>
      <c r="BO3" s="3"/>
      <c r="BQ3" s="3"/>
      <c r="BR3" s="3"/>
      <c r="BT3" s="3"/>
      <c r="BU3" s="3"/>
      <c r="BW3" s="3"/>
      <c r="BY3" s="3"/>
      <c r="BZ3" s="3"/>
      <c r="CB3" s="3"/>
      <c r="CC3" s="3"/>
      <c r="CE3" s="3"/>
      <c r="CF3" s="3"/>
      <c r="CH3" s="3"/>
      <c r="CI3" s="3"/>
      <c r="CK3" s="3"/>
      <c r="CL3" s="3"/>
      <c r="CN3" s="3"/>
      <c r="CO3" s="3"/>
      <c r="CQ3" s="3"/>
      <c r="CR3" s="3"/>
      <c r="CT3" s="3"/>
      <c r="CU3" s="3"/>
      <c r="CW3" s="3"/>
      <c r="CX3" s="3"/>
      <c r="CZ3" s="3"/>
      <c r="DA3" s="3"/>
      <c r="DC3" s="3"/>
      <c r="DE3" s="3"/>
      <c r="DF3" s="3"/>
      <c r="DH3" s="3"/>
      <c r="DI3" s="3"/>
      <c r="DK3" s="3"/>
      <c r="DL3" s="3"/>
      <c r="DN3" s="3"/>
      <c r="DO3" s="3"/>
      <c r="DQ3" s="3"/>
      <c r="DR3" s="3"/>
      <c r="DT3" s="3"/>
      <c r="DU3" s="3"/>
      <c r="DW3" s="3"/>
      <c r="DX3" s="3"/>
      <c r="DZ3" s="3"/>
      <c r="EA3" s="3"/>
      <c r="EC3" s="3"/>
      <c r="ED3" s="3"/>
      <c r="EF3" s="3"/>
      <c r="EG3" s="3"/>
      <c r="EI3" s="3"/>
      <c r="EJ3" s="3" t="s">
        <v>159</v>
      </c>
      <c r="EL3" s="3"/>
    </row>
    <row r="4" spans="1:142" x14ac:dyDescent="0.25">
      <c r="A4" s="1">
        <v>43279.503460648099</v>
      </c>
      <c r="B4" s="1">
        <v>43279.542060185202</v>
      </c>
      <c r="C4" s="3" t="s">
        <v>142</v>
      </c>
      <c r="D4" s="3"/>
      <c r="E4">
        <v>180</v>
      </c>
      <c r="F4" s="3"/>
      <c r="G4" s="1"/>
      <c r="H4" s="3" t="s">
        <v>160</v>
      </c>
      <c r="J4" s="3"/>
      <c r="K4" s="3" t="s">
        <v>144</v>
      </c>
      <c r="M4" s="3"/>
      <c r="N4" s="11">
        <v>2395</v>
      </c>
      <c r="P4" s="3"/>
      <c r="Q4" s="3" t="s">
        <v>146</v>
      </c>
      <c r="S4" s="3"/>
      <c r="T4" s="3" t="s">
        <v>162</v>
      </c>
      <c r="V4" s="3"/>
      <c r="X4" s="3"/>
      <c r="Y4" s="3" t="s">
        <v>157</v>
      </c>
      <c r="AA4" s="3"/>
      <c r="AB4" s="3" t="s">
        <v>157</v>
      </c>
      <c r="AD4" s="3"/>
      <c r="AE4" s="3" t="s">
        <v>149</v>
      </c>
      <c r="AG4" s="3"/>
      <c r="AH4" s="3" t="s">
        <v>149</v>
      </c>
      <c r="AJ4" s="3"/>
      <c r="AK4" s="3" t="s">
        <v>157</v>
      </c>
      <c r="AM4" s="3"/>
      <c r="AN4" s="3" t="s">
        <v>157</v>
      </c>
      <c r="AP4" s="3"/>
      <c r="AQ4" s="3" t="s">
        <v>157</v>
      </c>
      <c r="AS4" s="3"/>
      <c r="AT4" s="3" t="s">
        <v>157</v>
      </c>
      <c r="AV4" s="3"/>
      <c r="AW4" s="3" t="s">
        <v>157</v>
      </c>
      <c r="AY4" s="3"/>
      <c r="AZ4" s="3" t="s">
        <v>157</v>
      </c>
      <c r="BA4">
        <v>80</v>
      </c>
      <c r="BB4" s="3"/>
      <c r="BC4" s="3" t="s">
        <v>150</v>
      </c>
      <c r="BD4">
        <v>25</v>
      </c>
      <c r="BE4" s="3"/>
      <c r="BF4" s="2">
        <v>43279</v>
      </c>
      <c r="BH4" s="3"/>
      <c r="BI4" s="3" t="s">
        <v>163</v>
      </c>
      <c r="BK4" s="3"/>
      <c r="BL4" s="3" t="s">
        <v>164</v>
      </c>
      <c r="BM4">
        <v>75</v>
      </c>
      <c r="BN4" s="3"/>
      <c r="BO4" s="3"/>
      <c r="BQ4" s="3"/>
      <c r="BR4" s="3"/>
      <c r="BT4" s="3"/>
      <c r="BU4" s="3"/>
      <c r="BW4" s="3"/>
      <c r="BY4" s="3"/>
      <c r="BZ4" s="3"/>
      <c r="CB4" s="3"/>
      <c r="CC4" s="3"/>
      <c r="CE4" s="3"/>
      <c r="CF4" s="3"/>
      <c r="CH4" s="3"/>
      <c r="CI4" s="3"/>
      <c r="CK4" s="3"/>
      <c r="CL4" s="3"/>
      <c r="CN4" s="3"/>
      <c r="CO4" s="3"/>
      <c r="CQ4" s="3"/>
      <c r="CR4" s="3"/>
      <c r="CT4" s="3"/>
      <c r="CU4" s="3"/>
      <c r="CW4" s="3"/>
      <c r="CX4" s="3"/>
      <c r="CZ4" s="3"/>
      <c r="DA4" s="3"/>
      <c r="DC4" s="3"/>
      <c r="DE4" s="3"/>
      <c r="DF4" s="3"/>
      <c r="DH4" s="3"/>
      <c r="DI4" s="3"/>
      <c r="DK4" s="3"/>
      <c r="DL4" s="3"/>
      <c r="DN4" s="3"/>
      <c r="DO4" s="3"/>
      <c r="DQ4" s="3"/>
      <c r="DR4" s="3"/>
      <c r="DT4" s="3"/>
      <c r="DU4" s="3"/>
      <c r="DW4" s="3"/>
      <c r="DX4" s="3"/>
      <c r="DZ4" s="3"/>
      <c r="EA4" s="3"/>
      <c r="EC4" s="3"/>
      <c r="ED4" s="3"/>
      <c r="EF4" s="3"/>
      <c r="EG4" s="3"/>
      <c r="EI4" s="3"/>
      <c r="EJ4" s="3" t="s">
        <v>165</v>
      </c>
      <c r="EL4" s="3"/>
    </row>
    <row r="5" spans="1:142" x14ac:dyDescent="0.25">
      <c r="A5" s="1">
        <v>43290.5998958333</v>
      </c>
      <c r="B5" s="1">
        <v>43290.635185185201</v>
      </c>
      <c r="C5" s="3" t="s">
        <v>142</v>
      </c>
      <c r="D5" s="3"/>
      <c r="E5">
        <v>25</v>
      </c>
      <c r="F5" s="3"/>
      <c r="G5" s="1"/>
      <c r="H5" s="3" t="s">
        <v>166</v>
      </c>
      <c r="J5" s="3"/>
      <c r="K5" s="3" t="s">
        <v>144</v>
      </c>
      <c r="M5" s="3"/>
      <c r="N5" s="11">
        <v>2601</v>
      </c>
      <c r="P5" s="3"/>
      <c r="Q5" s="3" t="s">
        <v>168</v>
      </c>
      <c r="S5" s="3"/>
      <c r="T5" s="3"/>
      <c r="V5" s="3"/>
      <c r="X5" s="3"/>
      <c r="Y5" s="3"/>
      <c r="AA5" s="3"/>
      <c r="AB5" s="3"/>
      <c r="AD5" s="3"/>
      <c r="AE5" s="3"/>
      <c r="AG5" s="3"/>
      <c r="AH5" s="3"/>
      <c r="AJ5" s="3"/>
      <c r="AK5" s="3"/>
      <c r="AM5" s="3"/>
      <c r="AN5" s="3"/>
      <c r="AP5" s="3"/>
      <c r="AQ5" s="3"/>
      <c r="AS5" s="3"/>
      <c r="AT5" s="3"/>
      <c r="AV5" s="3"/>
      <c r="AW5" s="3"/>
      <c r="AY5" s="3"/>
      <c r="AZ5" s="3"/>
      <c r="BB5" s="3"/>
      <c r="BC5" s="3" t="s">
        <v>150</v>
      </c>
      <c r="BD5">
        <v>25</v>
      </c>
      <c r="BE5" s="3"/>
      <c r="BF5" s="2">
        <v>43165</v>
      </c>
      <c r="BH5" s="3"/>
      <c r="BI5" s="3" t="s">
        <v>169</v>
      </c>
      <c r="BK5" s="3"/>
      <c r="BL5" s="3" t="s">
        <v>170</v>
      </c>
      <c r="BM5">
        <v>0</v>
      </c>
      <c r="BN5" s="3"/>
      <c r="BO5" s="3" t="s">
        <v>171</v>
      </c>
      <c r="BQ5" s="3"/>
      <c r="BR5" s="3" t="s">
        <v>172</v>
      </c>
      <c r="BT5" s="3"/>
      <c r="BU5" s="3" t="s">
        <v>2652</v>
      </c>
      <c r="BW5" s="3"/>
      <c r="BY5" s="3"/>
      <c r="BZ5" s="3" t="s">
        <v>173</v>
      </c>
      <c r="CB5" s="3"/>
      <c r="CC5" s="3" t="s">
        <v>173</v>
      </c>
      <c r="CE5" s="3"/>
      <c r="CF5" s="3" t="s">
        <v>173</v>
      </c>
      <c r="CH5" s="3"/>
      <c r="CI5" s="3" t="s">
        <v>173</v>
      </c>
      <c r="CK5" s="3"/>
      <c r="CL5" s="3" t="s">
        <v>173</v>
      </c>
      <c r="CN5" s="3"/>
      <c r="CO5" s="3" t="s">
        <v>173</v>
      </c>
      <c r="CQ5" s="3"/>
      <c r="CR5" s="3" t="s">
        <v>173</v>
      </c>
      <c r="CT5" s="3"/>
      <c r="CU5" s="3" t="s">
        <v>173</v>
      </c>
      <c r="CW5" s="3"/>
      <c r="CX5" s="3" t="s">
        <v>173</v>
      </c>
      <c r="CZ5" s="3"/>
      <c r="DA5" s="3" t="s">
        <v>173</v>
      </c>
      <c r="DC5" s="3"/>
      <c r="DE5" s="3"/>
      <c r="DF5" s="3" t="s">
        <v>157</v>
      </c>
      <c r="DH5" s="3"/>
      <c r="DI5" s="3" t="s">
        <v>157</v>
      </c>
      <c r="DK5" s="3"/>
      <c r="DL5" s="3" t="s">
        <v>157</v>
      </c>
      <c r="DN5" s="3"/>
      <c r="DO5" s="3" t="s">
        <v>157</v>
      </c>
      <c r="DQ5" s="3"/>
      <c r="DR5" s="3" t="s">
        <v>157</v>
      </c>
      <c r="DT5" s="3"/>
      <c r="DU5" s="3" t="s">
        <v>157</v>
      </c>
      <c r="DW5" s="3"/>
      <c r="DX5" s="3" t="s">
        <v>149</v>
      </c>
      <c r="DZ5" s="3"/>
      <c r="EA5" s="3" t="s">
        <v>157</v>
      </c>
      <c r="EC5" s="3"/>
      <c r="ED5" s="3" t="s">
        <v>157</v>
      </c>
      <c r="EF5" s="3"/>
      <c r="EG5" s="3" t="s">
        <v>157</v>
      </c>
      <c r="EI5" s="3"/>
      <c r="EJ5" s="3" t="s">
        <v>174</v>
      </c>
      <c r="EL5" s="3"/>
    </row>
    <row r="6" spans="1:142" x14ac:dyDescent="0.25">
      <c r="A6" s="1">
        <v>43291.262094907397</v>
      </c>
      <c r="B6" s="1">
        <v>43291.263703703698</v>
      </c>
      <c r="C6" s="3" t="s">
        <v>142</v>
      </c>
      <c r="D6" s="3"/>
      <c r="E6">
        <v>160</v>
      </c>
      <c r="F6" s="3"/>
      <c r="G6" s="1"/>
      <c r="H6" s="3" t="s">
        <v>175</v>
      </c>
      <c r="J6" s="3"/>
      <c r="K6" s="3" t="s">
        <v>144</v>
      </c>
      <c r="M6" s="3"/>
      <c r="N6" s="11">
        <v>2395</v>
      </c>
      <c r="P6" s="3"/>
      <c r="Q6" s="3" t="s">
        <v>146</v>
      </c>
      <c r="S6" s="3"/>
      <c r="T6" s="3" t="s">
        <v>162</v>
      </c>
      <c r="V6" s="3"/>
      <c r="X6" s="3"/>
      <c r="Y6" s="3" t="s">
        <v>149</v>
      </c>
      <c r="AA6" s="3"/>
      <c r="AB6" s="3" t="s">
        <v>157</v>
      </c>
      <c r="AD6" s="3"/>
      <c r="AE6" s="3" t="s">
        <v>149</v>
      </c>
      <c r="AG6" s="3"/>
      <c r="AH6" s="3" t="s">
        <v>149</v>
      </c>
      <c r="AJ6" s="3"/>
      <c r="AK6" s="3" t="s">
        <v>149</v>
      </c>
      <c r="AM6" s="3"/>
      <c r="AN6" s="3" t="s">
        <v>157</v>
      </c>
      <c r="AP6" s="3"/>
      <c r="AQ6" s="3" t="s">
        <v>157</v>
      </c>
      <c r="AS6" s="3"/>
      <c r="AT6" s="3" t="s">
        <v>157</v>
      </c>
      <c r="AV6" s="3"/>
      <c r="AW6" s="3" t="s">
        <v>157</v>
      </c>
      <c r="AY6" s="3"/>
      <c r="AZ6" s="3" t="s">
        <v>157</v>
      </c>
      <c r="BA6">
        <v>60</v>
      </c>
      <c r="BB6" s="3"/>
      <c r="BC6" s="3" t="s">
        <v>150</v>
      </c>
      <c r="BD6">
        <v>25</v>
      </c>
      <c r="BE6" s="3"/>
      <c r="BF6" s="2">
        <v>43279</v>
      </c>
      <c r="BH6" s="3"/>
      <c r="BI6" s="3" t="s">
        <v>176</v>
      </c>
      <c r="BK6" s="3"/>
      <c r="BL6" s="3" t="s">
        <v>177</v>
      </c>
      <c r="BM6">
        <v>75</v>
      </c>
      <c r="BN6" s="3"/>
      <c r="BO6" s="3"/>
      <c r="BQ6" s="3"/>
      <c r="BR6" s="3"/>
      <c r="BT6" s="3"/>
      <c r="BU6" s="3"/>
      <c r="BW6" s="3"/>
      <c r="BY6" s="3"/>
      <c r="BZ6" s="3"/>
      <c r="CB6" s="3"/>
      <c r="CC6" s="3"/>
      <c r="CE6" s="3"/>
      <c r="CF6" s="3"/>
      <c r="CH6" s="3"/>
      <c r="CI6" s="3"/>
      <c r="CK6" s="3"/>
      <c r="CL6" s="3"/>
      <c r="CN6" s="3"/>
      <c r="CO6" s="3"/>
      <c r="CQ6" s="3"/>
      <c r="CR6" s="3"/>
      <c r="CT6" s="3"/>
      <c r="CU6" s="3"/>
      <c r="CW6" s="3"/>
      <c r="CX6" s="3"/>
      <c r="CZ6" s="3"/>
      <c r="DA6" s="3"/>
      <c r="DC6" s="3"/>
      <c r="DE6" s="3"/>
      <c r="DF6" s="3"/>
      <c r="DH6" s="3"/>
      <c r="DI6" s="3"/>
      <c r="DK6" s="3"/>
      <c r="DL6" s="3"/>
      <c r="DN6" s="3"/>
      <c r="DO6" s="3"/>
      <c r="DQ6" s="3"/>
      <c r="DR6" s="3"/>
      <c r="DT6" s="3"/>
      <c r="DU6" s="3"/>
      <c r="DW6" s="3"/>
      <c r="DX6" s="3"/>
      <c r="DZ6" s="3"/>
      <c r="EA6" s="3"/>
      <c r="EC6" s="3"/>
      <c r="ED6" s="3"/>
      <c r="EF6" s="3"/>
      <c r="EG6" s="3"/>
      <c r="EI6" s="3"/>
      <c r="EJ6" s="3" t="s">
        <v>178</v>
      </c>
      <c r="EL6" s="3"/>
    </row>
    <row r="7" spans="1:142" x14ac:dyDescent="0.25">
      <c r="A7" s="1">
        <v>43291.364108796297</v>
      </c>
      <c r="B7" s="1">
        <v>43291.365104166704</v>
      </c>
      <c r="C7" s="3" t="s">
        <v>142</v>
      </c>
      <c r="D7" s="3"/>
      <c r="E7">
        <v>170</v>
      </c>
      <c r="F7" s="3"/>
      <c r="G7" s="1"/>
      <c r="H7" s="3" t="s">
        <v>175</v>
      </c>
      <c r="J7" s="3"/>
      <c r="K7" s="3" t="s">
        <v>144</v>
      </c>
      <c r="M7" s="3"/>
      <c r="N7" s="11">
        <v>2395</v>
      </c>
      <c r="P7" s="3"/>
      <c r="Q7" s="3" t="s">
        <v>146</v>
      </c>
      <c r="S7" s="3"/>
      <c r="T7" s="3" t="s">
        <v>162</v>
      </c>
      <c r="V7" s="3"/>
      <c r="X7" s="3"/>
      <c r="Y7" s="3" t="s">
        <v>157</v>
      </c>
      <c r="AA7" s="3"/>
      <c r="AB7" s="3" t="s">
        <v>149</v>
      </c>
      <c r="AD7" s="3"/>
      <c r="AE7" s="3" t="s">
        <v>157</v>
      </c>
      <c r="AG7" s="3"/>
      <c r="AH7" s="3" t="s">
        <v>149</v>
      </c>
      <c r="AJ7" s="3"/>
      <c r="AK7" s="3" t="s">
        <v>149</v>
      </c>
      <c r="AM7" s="3"/>
      <c r="AN7" s="3" t="s">
        <v>157</v>
      </c>
      <c r="AP7" s="3"/>
      <c r="AQ7" s="3" t="s">
        <v>157</v>
      </c>
      <c r="AS7" s="3"/>
      <c r="AT7" s="3" t="s">
        <v>157</v>
      </c>
      <c r="AV7" s="3"/>
      <c r="AW7" s="3" t="s">
        <v>157</v>
      </c>
      <c r="AY7" s="3"/>
      <c r="AZ7" s="3" t="s">
        <v>157</v>
      </c>
      <c r="BA7">
        <v>70</v>
      </c>
      <c r="BB7" s="3"/>
      <c r="BC7" s="3" t="s">
        <v>150</v>
      </c>
      <c r="BD7">
        <v>25</v>
      </c>
      <c r="BE7" s="3"/>
      <c r="BF7" s="2">
        <v>43279</v>
      </c>
      <c r="BH7" s="3"/>
      <c r="BI7" s="3" t="s">
        <v>179</v>
      </c>
      <c r="BK7" s="3"/>
      <c r="BL7" s="3" t="s">
        <v>152</v>
      </c>
      <c r="BM7">
        <v>75</v>
      </c>
      <c r="BN7" s="3"/>
      <c r="BO7" s="3"/>
      <c r="BQ7" s="3"/>
      <c r="BR7" s="3"/>
      <c r="BT7" s="3"/>
      <c r="BU7" s="3"/>
      <c r="BW7" s="3"/>
      <c r="BY7" s="3"/>
      <c r="BZ7" s="3"/>
      <c r="CB7" s="3"/>
      <c r="CC7" s="3"/>
      <c r="CE7" s="3"/>
      <c r="CF7" s="3"/>
      <c r="CH7" s="3"/>
      <c r="CI7" s="3"/>
      <c r="CK7" s="3"/>
      <c r="CL7" s="3"/>
      <c r="CN7" s="3"/>
      <c r="CO7" s="3"/>
      <c r="CQ7" s="3"/>
      <c r="CR7" s="3"/>
      <c r="CT7" s="3"/>
      <c r="CU7" s="3"/>
      <c r="CW7" s="3"/>
      <c r="CX7" s="3"/>
      <c r="CZ7" s="3"/>
      <c r="DA7" s="3"/>
      <c r="DC7" s="3"/>
      <c r="DE7" s="3"/>
      <c r="DF7" s="3"/>
      <c r="DH7" s="3"/>
      <c r="DI7" s="3"/>
      <c r="DK7" s="3"/>
      <c r="DL7" s="3"/>
      <c r="DN7" s="3"/>
      <c r="DO7" s="3"/>
      <c r="DQ7" s="3"/>
      <c r="DR7" s="3"/>
      <c r="DT7" s="3"/>
      <c r="DU7" s="3"/>
      <c r="DW7" s="3"/>
      <c r="DX7" s="3"/>
      <c r="DZ7" s="3"/>
      <c r="EA7" s="3"/>
      <c r="EC7" s="3"/>
      <c r="ED7" s="3"/>
      <c r="EF7" s="3"/>
      <c r="EG7" s="3"/>
      <c r="EI7" s="3"/>
      <c r="EJ7" s="3" t="s">
        <v>180</v>
      </c>
      <c r="EL7" s="3"/>
    </row>
    <row r="8" spans="1:142" x14ac:dyDescent="0.25">
      <c r="A8" s="1">
        <v>43293.6385532407</v>
      </c>
      <c r="B8" s="1">
        <v>43293.640648148103</v>
      </c>
      <c r="C8" s="3" t="s">
        <v>142</v>
      </c>
      <c r="D8" s="3"/>
      <c r="E8">
        <v>200</v>
      </c>
      <c r="F8" s="3"/>
      <c r="G8" s="1"/>
      <c r="H8" s="3" t="s">
        <v>181</v>
      </c>
      <c r="J8" s="3"/>
      <c r="K8" s="3" t="s">
        <v>144</v>
      </c>
      <c r="M8" s="3"/>
      <c r="N8" s="11">
        <v>2332</v>
      </c>
      <c r="P8" s="3"/>
      <c r="Q8" s="3" t="s">
        <v>146</v>
      </c>
      <c r="S8" s="3"/>
      <c r="T8" s="3" t="s">
        <v>162</v>
      </c>
      <c r="V8" s="3"/>
      <c r="X8" s="3"/>
      <c r="Y8" s="3" t="s">
        <v>157</v>
      </c>
      <c r="AA8" s="3"/>
      <c r="AB8" s="3" t="s">
        <v>157</v>
      </c>
      <c r="AD8" s="3"/>
      <c r="AE8" s="3" t="s">
        <v>157</v>
      </c>
      <c r="AG8" s="3"/>
      <c r="AH8" s="3" t="s">
        <v>157</v>
      </c>
      <c r="AJ8" s="3"/>
      <c r="AK8" s="3" t="s">
        <v>157</v>
      </c>
      <c r="AM8" s="3"/>
      <c r="AN8" s="3" t="s">
        <v>157</v>
      </c>
      <c r="AP8" s="3"/>
      <c r="AQ8" s="3" t="s">
        <v>157</v>
      </c>
      <c r="AS8" s="3"/>
      <c r="AT8" s="3" t="s">
        <v>157</v>
      </c>
      <c r="AV8" s="3"/>
      <c r="AW8" s="3" t="s">
        <v>157</v>
      </c>
      <c r="AY8" s="3"/>
      <c r="AZ8" s="3" t="s">
        <v>157</v>
      </c>
      <c r="BA8">
        <v>100</v>
      </c>
      <c r="BB8" s="3"/>
      <c r="BC8" s="3" t="s">
        <v>150</v>
      </c>
      <c r="BD8">
        <v>25</v>
      </c>
      <c r="BE8" s="3"/>
      <c r="BF8" s="2">
        <v>43293</v>
      </c>
      <c r="BH8" s="3"/>
      <c r="BI8" s="3" t="s">
        <v>183</v>
      </c>
      <c r="BK8" s="3"/>
      <c r="BL8" s="3" t="s">
        <v>152</v>
      </c>
      <c r="BM8">
        <v>75</v>
      </c>
      <c r="BN8" s="3"/>
      <c r="BO8" s="3"/>
      <c r="BQ8" s="3"/>
      <c r="BR8" s="3"/>
      <c r="BT8" s="3"/>
      <c r="BU8" s="3"/>
      <c r="BW8" s="3"/>
      <c r="BY8" s="3"/>
      <c r="BZ8" s="3"/>
      <c r="CB8" s="3"/>
      <c r="CC8" s="3"/>
      <c r="CE8" s="3"/>
      <c r="CF8" s="3"/>
      <c r="CH8" s="3"/>
      <c r="CI8" s="3"/>
      <c r="CK8" s="3"/>
      <c r="CL8" s="3"/>
      <c r="CN8" s="3"/>
      <c r="CO8" s="3"/>
      <c r="CQ8" s="3"/>
      <c r="CR8" s="3"/>
      <c r="CT8" s="3"/>
      <c r="CU8" s="3"/>
      <c r="CW8" s="3"/>
      <c r="CX8" s="3"/>
      <c r="CZ8" s="3"/>
      <c r="DA8" s="3"/>
      <c r="DC8" s="3"/>
      <c r="DE8" s="3"/>
      <c r="DF8" s="3"/>
      <c r="DH8" s="3"/>
      <c r="DI8" s="3"/>
      <c r="DK8" s="3"/>
      <c r="DL8" s="3"/>
      <c r="DN8" s="3"/>
      <c r="DO8" s="3"/>
      <c r="DQ8" s="3"/>
      <c r="DR8" s="3"/>
      <c r="DT8" s="3"/>
      <c r="DU8" s="3"/>
      <c r="DW8" s="3"/>
      <c r="DX8" s="3"/>
      <c r="DZ8" s="3"/>
      <c r="EA8" s="3"/>
      <c r="EC8" s="3"/>
      <c r="ED8" s="3"/>
      <c r="EF8" s="3"/>
      <c r="EG8" s="3"/>
      <c r="EI8" s="3"/>
      <c r="EJ8" s="3" t="s">
        <v>184</v>
      </c>
      <c r="EL8" s="3"/>
    </row>
    <row r="9" spans="1:142" x14ac:dyDescent="0.25">
      <c r="A9" s="1">
        <v>43293.652106481502</v>
      </c>
      <c r="B9" s="1">
        <v>43293.653368055602</v>
      </c>
      <c r="C9" s="3" t="s">
        <v>142</v>
      </c>
      <c r="D9" s="3"/>
      <c r="E9">
        <v>200</v>
      </c>
      <c r="F9" s="3"/>
      <c r="G9" s="1"/>
      <c r="H9" s="3" t="s">
        <v>185</v>
      </c>
      <c r="J9" s="3"/>
      <c r="K9" s="3" t="s">
        <v>144</v>
      </c>
      <c r="M9" s="3"/>
      <c r="N9" s="11">
        <v>2332</v>
      </c>
      <c r="P9" s="3"/>
      <c r="Q9" s="3" t="s">
        <v>146</v>
      </c>
      <c r="S9" s="3"/>
      <c r="T9" s="3" t="s">
        <v>162</v>
      </c>
      <c r="V9" s="3"/>
      <c r="X9" s="3"/>
      <c r="Y9" s="3" t="s">
        <v>157</v>
      </c>
      <c r="AA9" s="3"/>
      <c r="AB9" s="3" t="s">
        <v>157</v>
      </c>
      <c r="AD9" s="3"/>
      <c r="AE9" s="3" t="s">
        <v>157</v>
      </c>
      <c r="AG9" s="3"/>
      <c r="AH9" s="3" t="s">
        <v>157</v>
      </c>
      <c r="AJ9" s="3"/>
      <c r="AK9" s="3" t="s">
        <v>157</v>
      </c>
      <c r="AM9" s="3"/>
      <c r="AN9" s="3" t="s">
        <v>157</v>
      </c>
      <c r="AP9" s="3"/>
      <c r="AQ9" s="3" t="s">
        <v>157</v>
      </c>
      <c r="AS9" s="3"/>
      <c r="AT9" s="3" t="s">
        <v>157</v>
      </c>
      <c r="AV9" s="3"/>
      <c r="AW9" s="3" t="s">
        <v>157</v>
      </c>
      <c r="AY9" s="3"/>
      <c r="AZ9" s="3" t="s">
        <v>157</v>
      </c>
      <c r="BA9">
        <v>100</v>
      </c>
      <c r="BB9" s="3"/>
      <c r="BC9" s="3" t="s">
        <v>150</v>
      </c>
      <c r="BD9">
        <v>25</v>
      </c>
      <c r="BE9" s="3"/>
      <c r="BF9" s="2">
        <v>43293</v>
      </c>
      <c r="BH9" s="3"/>
      <c r="BI9" s="3" t="s">
        <v>186</v>
      </c>
      <c r="BK9" s="3"/>
      <c r="BL9" s="3" t="s">
        <v>152</v>
      </c>
      <c r="BM9">
        <v>75</v>
      </c>
      <c r="BN9" s="3"/>
      <c r="BO9" s="3"/>
      <c r="BQ9" s="3"/>
      <c r="BR9" s="3"/>
      <c r="BT9" s="3"/>
      <c r="BU9" s="3"/>
      <c r="BW9" s="3"/>
      <c r="BY9" s="3"/>
      <c r="BZ9" s="3"/>
      <c r="CB9" s="3"/>
      <c r="CC9" s="3"/>
      <c r="CE9" s="3"/>
      <c r="CF9" s="3"/>
      <c r="CH9" s="3"/>
      <c r="CI9" s="3"/>
      <c r="CK9" s="3"/>
      <c r="CL9" s="3"/>
      <c r="CN9" s="3"/>
      <c r="CO9" s="3"/>
      <c r="CQ9" s="3"/>
      <c r="CR9" s="3"/>
      <c r="CT9" s="3"/>
      <c r="CU9" s="3"/>
      <c r="CW9" s="3"/>
      <c r="CX9" s="3"/>
      <c r="CZ9" s="3"/>
      <c r="DA9" s="3"/>
      <c r="DC9" s="3"/>
      <c r="DE9" s="3"/>
      <c r="DF9" s="3"/>
      <c r="DH9" s="3"/>
      <c r="DI9" s="3"/>
      <c r="DK9" s="3"/>
      <c r="DL9" s="3"/>
      <c r="DN9" s="3"/>
      <c r="DO9" s="3"/>
      <c r="DQ9" s="3"/>
      <c r="DR9" s="3"/>
      <c r="DT9" s="3"/>
      <c r="DU9" s="3"/>
      <c r="DW9" s="3"/>
      <c r="DX9" s="3"/>
      <c r="DZ9" s="3"/>
      <c r="EA9" s="3"/>
      <c r="EC9" s="3"/>
      <c r="ED9" s="3"/>
      <c r="EF9" s="3"/>
      <c r="EG9" s="3"/>
      <c r="EI9" s="3"/>
      <c r="EJ9" s="3" t="s">
        <v>187</v>
      </c>
      <c r="EL9" s="3"/>
    </row>
    <row r="10" spans="1:142" x14ac:dyDescent="0.25">
      <c r="A10" s="1">
        <v>43294.525775463</v>
      </c>
      <c r="B10" s="1">
        <v>43294.5914583333</v>
      </c>
      <c r="C10" s="3" t="s">
        <v>142</v>
      </c>
      <c r="D10" s="3"/>
      <c r="E10">
        <v>195</v>
      </c>
      <c r="F10" s="3"/>
      <c r="G10" s="1"/>
      <c r="H10" s="3" t="s">
        <v>188</v>
      </c>
      <c r="J10" s="3"/>
      <c r="K10" s="3" t="s">
        <v>144</v>
      </c>
      <c r="M10" s="3"/>
      <c r="N10" s="11">
        <v>2277</v>
      </c>
      <c r="P10" s="3"/>
      <c r="Q10" s="3" t="s">
        <v>146</v>
      </c>
      <c r="S10" s="3"/>
      <c r="T10" s="3" t="s">
        <v>190</v>
      </c>
      <c r="V10" s="3"/>
      <c r="X10" s="3"/>
      <c r="Y10" s="3" t="s">
        <v>157</v>
      </c>
      <c r="AA10" s="3"/>
      <c r="AB10" s="3" t="s">
        <v>157</v>
      </c>
      <c r="AD10" s="3"/>
      <c r="AE10" s="3" t="s">
        <v>157</v>
      </c>
      <c r="AG10" s="3"/>
      <c r="AH10" s="3" t="s">
        <v>157</v>
      </c>
      <c r="AJ10" s="3"/>
      <c r="AK10" s="3" t="s">
        <v>157</v>
      </c>
      <c r="AM10" s="3"/>
      <c r="AN10" s="3" t="s">
        <v>157</v>
      </c>
      <c r="AP10" s="3"/>
      <c r="AQ10" s="3" t="s">
        <v>157</v>
      </c>
      <c r="AS10" s="3"/>
      <c r="AT10" s="3" t="s">
        <v>157</v>
      </c>
      <c r="AV10" s="3"/>
      <c r="AW10" s="3" t="s">
        <v>157</v>
      </c>
      <c r="AY10" s="3"/>
      <c r="AZ10" s="3" t="s">
        <v>148</v>
      </c>
      <c r="BA10">
        <v>95</v>
      </c>
      <c r="BB10" s="3"/>
      <c r="BC10" s="3" t="s">
        <v>150</v>
      </c>
      <c r="BD10">
        <v>25</v>
      </c>
      <c r="BE10" s="3"/>
      <c r="BF10" s="2">
        <v>43320</v>
      </c>
      <c r="BH10" s="3"/>
      <c r="BI10" s="3" t="s">
        <v>191</v>
      </c>
      <c r="BK10" s="3"/>
      <c r="BL10" s="3" t="s">
        <v>152</v>
      </c>
      <c r="BM10">
        <v>75</v>
      </c>
      <c r="BN10" s="3"/>
      <c r="BO10" s="3"/>
      <c r="BQ10" s="3"/>
      <c r="BR10" s="3"/>
      <c r="BT10" s="3"/>
      <c r="BU10" s="3"/>
      <c r="BW10" s="3"/>
      <c r="BY10" s="3"/>
      <c r="BZ10" s="3"/>
      <c r="CB10" s="3"/>
      <c r="CC10" s="3"/>
      <c r="CE10" s="3"/>
      <c r="CF10" s="3"/>
      <c r="CH10" s="3"/>
      <c r="CI10" s="3"/>
      <c r="CK10" s="3"/>
      <c r="CL10" s="3"/>
      <c r="CN10" s="3"/>
      <c r="CO10" s="3"/>
      <c r="CQ10" s="3"/>
      <c r="CR10" s="3"/>
      <c r="CT10" s="3"/>
      <c r="CU10" s="3"/>
      <c r="CW10" s="3"/>
      <c r="CX10" s="3"/>
      <c r="CZ10" s="3"/>
      <c r="DA10" s="3"/>
      <c r="DC10" s="3"/>
      <c r="DE10" s="3"/>
      <c r="DF10" s="3"/>
      <c r="DH10" s="3"/>
      <c r="DI10" s="3"/>
      <c r="DK10" s="3"/>
      <c r="DL10" s="3"/>
      <c r="DN10" s="3"/>
      <c r="DO10" s="3"/>
      <c r="DQ10" s="3"/>
      <c r="DR10" s="3"/>
      <c r="DT10" s="3"/>
      <c r="DU10" s="3"/>
      <c r="DW10" s="3"/>
      <c r="DX10" s="3"/>
      <c r="DZ10" s="3"/>
      <c r="EA10" s="3"/>
      <c r="EC10" s="3"/>
      <c r="ED10" s="3"/>
      <c r="EF10" s="3"/>
      <c r="EG10" s="3"/>
      <c r="EI10" s="3"/>
      <c r="EJ10" s="3" t="s">
        <v>192</v>
      </c>
      <c r="EL10" s="3"/>
    </row>
    <row r="11" spans="1:142" x14ac:dyDescent="0.25">
      <c r="A11" s="1">
        <v>43294.592349537001</v>
      </c>
      <c r="B11" s="1">
        <v>43294.596979166701</v>
      </c>
      <c r="C11" s="3" t="s">
        <v>142</v>
      </c>
      <c r="D11" s="3"/>
      <c r="E11">
        <v>195</v>
      </c>
      <c r="F11" s="3"/>
      <c r="G11" s="1"/>
      <c r="H11" s="3" t="s">
        <v>188</v>
      </c>
      <c r="J11" s="3"/>
      <c r="K11" s="3" t="s">
        <v>144</v>
      </c>
      <c r="M11" s="3"/>
      <c r="N11" s="11">
        <v>2277</v>
      </c>
      <c r="P11" s="3"/>
      <c r="Q11" s="3" t="s">
        <v>146</v>
      </c>
      <c r="S11" s="3"/>
      <c r="T11" s="3" t="s">
        <v>190</v>
      </c>
      <c r="V11" s="3"/>
      <c r="X11" s="3"/>
      <c r="Y11" s="3" t="s">
        <v>157</v>
      </c>
      <c r="AA11" s="3"/>
      <c r="AB11" s="3" t="s">
        <v>157</v>
      </c>
      <c r="AD11" s="3"/>
      <c r="AE11" s="3" t="s">
        <v>157</v>
      </c>
      <c r="AG11" s="3"/>
      <c r="AH11" s="3" t="s">
        <v>157</v>
      </c>
      <c r="AJ11" s="3"/>
      <c r="AK11" s="3" t="s">
        <v>157</v>
      </c>
      <c r="AM11" s="3"/>
      <c r="AN11" s="3" t="s">
        <v>157</v>
      </c>
      <c r="AP11" s="3"/>
      <c r="AQ11" s="3" t="s">
        <v>157</v>
      </c>
      <c r="AS11" s="3"/>
      <c r="AT11" s="3" t="s">
        <v>157</v>
      </c>
      <c r="AV11" s="3"/>
      <c r="AW11" s="3" t="s">
        <v>157</v>
      </c>
      <c r="AY11" s="3"/>
      <c r="AZ11" s="3" t="s">
        <v>148</v>
      </c>
      <c r="BA11">
        <v>95</v>
      </c>
      <c r="BB11" s="3"/>
      <c r="BC11" s="3" t="s">
        <v>150</v>
      </c>
      <c r="BD11">
        <v>25</v>
      </c>
      <c r="BE11" s="3"/>
      <c r="BF11" s="2">
        <v>43320</v>
      </c>
      <c r="BH11" s="3"/>
      <c r="BI11" s="3" t="s">
        <v>193</v>
      </c>
      <c r="BK11" s="3"/>
      <c r="BL11" s="3" t="s">
        <v>152</v>
      </c>
      <c r="BM11">
        <v>75</v>
      </c>
      <c r="BN11" s="3"/>
      <c r="BO11" s="3"/>
      <c r="BQ11" s="3"/>
      <c r="BR11" s="3"/>
      <c r="BT11" s="3"/>
      <c r="BU11" s="3"/>
      <c r="BW11" s="3"/>
      <c r="BY11" s="3"/>
      <c r="BZ11" s="3"/>
      <c r="CB11" s="3"/>
      <c r="CC11" s="3"/>
      <c r="CE11" s="3"/>
      <c r="CF11" s="3"/>
      <c r="CH11" s="3"/>
      <c r="CI11" s="3"/>
      <c r="CK11" s="3"/>
      <c r="CL11" s="3"/>
      <c r="CN11" s="3"/>
      <c r="CO11" s="3"/>
      <c r="CQ11" s="3"/>
      <c r="CR11" s="3"/>
      <c r="CT11" s="3"/>
      <c r="CU11" s="3"/>
      <c r="CW11" s="3"/>
      <c r="CX11" s="3"/>
      <c r="CZ11" s="3"/>
      <c r="DA11" s="3"/>
      <c r="DC11" s="3"/>
      <c r="DE11" s="3"/>
      <c r="DF11" s="3"/>
      <c r="DH11" s="3"/>
      <c r="DI11" s="3"/>
      <c r="DK11" s="3"/>
      <c r="DL11" s="3"/>
      <c r="DN11" s="3"/>
      <c r="DO11" s="3"/>
      <c r="DQ11" s="3"/>
      <c r="DR11" s="3"/>
      <c r="DT11" s="3"/>
      <c r="DU11" s="3"/>
      <c r="DW11" s="3"/>
      <c r="DX11" s="3"/>
      <c r="DZ11" s="3"/>
      <c r="EA11" s="3"/>
      <c r="EC11" s="3"/>
      <c r="ED11" s="3"/>
      <c r="EF11" s="3"/>
      <c r="EG11" s="3"/>
      <c r="EI11" s="3"/>
      <c r="EJ11" s="3" t="s">
        <v>194</v>
      </c>
      <c r="EL11" s="3"/>
    </row>
    <row r="12" spans="1:142" x14ac:dyDescent="0.25">
      <c r="A12" s="1">
        <v>43300.606655092597</v>
      </c>
      <c r="B12" s="1">
        <v>43300.6085185185</v>
      </c>
      <c r="C12" s="3" t="s">
        <v>142</v>
      </c>
      <c r="D12" s="3"/>
      <c r="E12">
        <v>200</v>
      </c>
      <c r="F12" s="3"/>
      <c r="G12" s="1"/>
      <c r="H12" s="3" t="s">
        <v>195</v>
      </c>
      <c r="J12" s="3"/>
      <c r="K12" s="3" t="s">
        <v>144</v>
      </c>
      <c r="M12" s="3"/>
      <c r="N12" s="11">
        <v>2308</v>
      </c>
      <c r="P12" s="3"/>
      <c r="Q12" s="3" t="s">
        <v>197</v>
      </c>
      <c r="S12" s="3"/>
      <c r="T12" s="3" t="s">
        <v>198</v>
      </c>
      <c r="V12" s="3"/>
      <c r="X12" s="3"/>
      <c r="Y12" s="3" t="s">
        <v>157</v>
      </c>
      <c r="AA12" s="3"/>
      <c r="AB12" s="3" t="s">
        <v>157</v>
      </c>
      <c r="AD12" s="3"/>
      <c r="AE12" s="3" t="s">
        <v>157</v>
      </c>
      <c r="AG12" s="3"/>
      <c r="AH12" s="3" t="s">
        <v>157</v>
      </c>
      <c r="AJ12" s="3"/>
      <c r="AK12" s="3" t="s">
        <v>157</v>
      </c>
      <c r="AM12" s="3"/>
      <c r="AN12" s="3" t="s">
        <v>157</v>
      </c>
      <c r="AP12" s="3"/>
      <c r="AQ12" s="3" t="s">
        <v>157</v>
      </c>
      <c r="AS12" s="3"/>
      <c r="AT12" s="3" t="s">
        <v>157</v>
      </c>
      <c r="AV12" s="3"/>
      <c r="AW12" s="3" t="s">
        <v>157</v>
      </c>
      <c r="AY12" s="3"/>
      <c r="AZ12" s="3" t="s">
        <v>157</v>
      </c>
      <c r="BA12">
        <v>100</v>
      </c>
      <c r="BB12" s="3"/>
      <c r="BC12" s="3" t="s">
        <v>150</v>
      </c>
      <c r="BD12">
        <v>25</v>
      </c>
      <c r="BE12" s="3"/>
      <c r="BF12" s="2">
        <v>43300</v>
      </c>
      <c r="BH12" s="3"/>
      <c r="BI12" s="3" t="s">
        <v>199</v>
      </c>
      <c r="BK12" s="3"/>
      <c r="BL12" s="3" t="s">
        <v>152</v>
      </c>
      <c r="BM12">
        <v>75</v>
      </c>
      <c r="BN12" s="3"/>
      <c r="BO12" s="3"/>
      <c r="BQ12" s="3"/>
      <c r="BR12" s="3"/>
      <c r="BT12" s="3"/>
      <c r="BU12" s="3"/>
      <c r="BW12" s="3"/>
      <c r="BY12" s="3"/>
      <c r="BZ12" s="3"/>
      <c r="CB12" s="3"/>
      <c r="CC12" s="3"/>
      <c r="CE12" s="3"/>
      <c r="CF12" s="3"/>
      <c r="CH12" s="3"/>
      <c r="CI12" s="3"/>
      <c r="CK12" s="3"/>
      <c r="CL12" s="3"/>
      <c r="CN12" s="3"/>
      <c r="CO12" s="3"/>
      <c r="CQ12" s="3"/>
      <c r="CR12" s="3"/>
      <c r="CT12" s="3"/>
      <c r="CU12" s="3"/>
      <c r="CW12" s="3"/>
      <c r="CX12" s="3"/>
      <c r="CZ12" s="3"/>
      <c r="DA12" s="3"/>
      <c r="DC12" s="3"/>
      <c r="DE12" s="3"/>
      <c r="DF12" s="3"/>
      <c r="DH12" s="3"/>
      <c r="DI12" s="3"/>
      <c r="DK12" s="3"/>
      <c r="DL12" s="3"/>
      <c r="DN12" s="3"/>
      <c r="DO12" s="3"/>
      <c r="DQ12" s="3"/>
      <c r="DR12" s="3"/>
      <c r="DT12" s="3"/>
      <c r="DU12" s="3"/>
      <c r="DW12" s="3"/>
      <c r="DX12" s="3"/>
      <c r="DZ12" s="3"/>
      <c r="EA12" s="3"/>
      <c r="EC12" s="3"/>
      <c r="ED12" s="3"/>
      <c r="EF12" s="3"/>
      <c r="EG12" s="3"/>
      <c r="EI12" s="3"/>
      <c r="EJ12" s="3" t="s">
        <v>200</v>
      </c>
      <c r="EL12" s="3"/>
    </row>
    <row r="13" spans="1:142" x14ac:dyDescent="0.25">
      <c r="A13" s="1">
        <v>43304.631076388898</v>
      </c>
      <c r="B13" s="1">
        <v>43304.637337963002</v>
      </c>
      <c r="C13" s="3" t="s">
        <v>142</v>
      </c>
      <c r="D13" s="3"/>
      <c r="E13">
        <v>200</v>
      </c>
      <c r="F13" s="3"/>
      <c r="G13" s="1"/>
      <c r="H13" s="3" t="s">
        <v>201</v>
      </c>
      <c r="J13" s="3"/>
      <c r="K13" s="3" t="s">
        <v>144</v>
      </c>
      <c r="M13" s="3"/>
      <c r="N13" s="11">
        <v>2759</v>
      </c>
      <c r="P13" s="3"/>
      <c r="Q13" s="3" t="s">
        <v>146</v>
      </c>
      <c r="S13" s="3"/>
      <c r="T13" s="3" t="s">
        <v>203</v>
      </c>
      <c r="V13" s="3"/>
      <c r="X13" s="3"/>
      <c r="Y13" s="3" t="s">
        <v>157</v>
      </c>
      <c r="AA13" s="3"/>
      <c r="AB13" s="3" t="s">
        <v>157</v>
      </c>
      <c r="AD13" s="3"/>
      <c r="AE13" s="3" t="s">
        <v>157</v>
      </c>
      <c r="AG13" s="3"/>
      <c r="AH13" s="3" t="s">
        <v>157</v>
      </c>
      <c r="AJ13" s="3"/>
      <c r="AK13" s="3" t="s">
        <v>157</v>
      </c>
      <c r="AM13" s="3"/>
      <c r="AN13" s="3" t="s">
        <v>157</v>
      </c>
      <c r="AP13" s="3"/>
      <c r="AQ13" s="3" t="s">
        <v>157</v>
      </c>
      <c r="AS13" s="3"/>
      <c r="AT13" s="3" t="s">
        <v>157</v>
      </c>
      <c r="AV13" s="3"/>
      <c r="AW13" s="3" t="s">
        <v>157</v>
      </c>
      <c r="AY13" s="3"/>
      <c r="AZ13" s="3" t="s">
        <v>157</v>
      </c>
      <c r="BA13">
        <v>100</v>
      </c>
      <c r="BB13" s="3"/>
      <c r="BC13" s="3" t="s">
        <v>150</v>
      </c>
      <c r="BD13">
        <v>25</v>
      </c>
      <c r="BE13" s="3"/>
      <c r="BF13" s="2">
        <v>43292</v>
      </c>
      <c r="BH13" s="3"/>
      <c r="BI13" s="3" t="s">
        <v>204</v>
      </c>
      <c r="BK13" s="3"/>
      <c r="BL13" s="3" t="s">
        <v>152</v>
      </c>
      <c r="BM13">
        <v>75</v>
      </c>
      <c r="BN13" s="3"/>
      <c r="BO13" s="3"/>
      <c r="BQ13" s="3"/>
      <c r="BR13" s="3"/>
      <c r="BT13" s="3"/>
      <c r="BU13" s="3"/>
      <c r="BW13" s="3"/>
      <c r="BY13" s="3"/>
      <c r="BZ13" s="3"/>
      <c r="CB13" s="3"/>
      <c r="CC13" s="3"/>
      <c r="CE13" s="3"/>
      <c r="CF13" s="3"/>
      <c r="CH13" s="3"/>
      <c r="CI13" s="3"/>
      <c r="CK13" s="3"/>
      <c r="CL13" s="3"/>
      <c r="CN13" s="3"/>
      <c r="CO13" s="3"/>
      <c r="CQ13" s="3"/>
      <c r="CR13" s="3"/>
      <c r="CT13" s="3"/>
      <c r="CU13" s="3"/>
      <c r="CW13" s="3"/>
      <c r="CX13" s="3"/>
      <c r="CZ13" s="3"/>
      <c r="DA13" s="3"/>
      <c r="DC13" s="3"/>
      <c r="DE13" s="3"/>
      <c r="DF13" s="3"/>
      <c r="DH13" s="3"/>
      <c r="DI13" s="3"/>
      <c r="DK13" s="3"/>
      <c r="DL13" s="3"/>
      <c r="DN13" s="3"/>
      <c r="DO13" s="3"/>
      <c r="DQ13" s="3"/>
      <c r="DR13" s="3"/>
      <c r="DT13" s="3"/>
      <c r="DU13" s="3"/>
      <c r="DW13" s="3"/>
      <c r="DX13" s="3"/>
      <c r="DZ13" s="3"/>
      <c r="EA13" s="3"/>
      <c r="EC13" s="3"/>
      <c r="ED13" s="3"/>
      <c r="EF13" s="3"/>
      <c r="EG13" s="3"/>
      <c r="EI13" s="3"/>
      <c r="EJ13" s="3" t="s">
        <v>205</v>
      </c>
      <c r="EL13" s="3"/>
    </row>
    <row r="14" spans="1:142" x14ac:dyDescent="0.25">
      <c r="A14" s="1">
        <v>43305.3437962963</v>
      </c>
      <c r="B14" s="1">
        <v>43305.3538541667</v>
      </c>
      <c r="C14" s="3" t="s">
        <v>142</v>
      </c>
      <c r="D14" s="3"/>
      <c r="E14">
        <v>140</v>
      </c>
      <c r="F14" s="3"/>
      <c r="G14" s="1"/>
      <c r="H14" s="3" t="s">
        <v>206</v>
      </c>
      <c r="J14" s="3"/>
      <c r="K14" s="3" t="s">
        <v>144</v>
      </c>
      <c r="M14" s="3"/>
      <c r="N14" s="11">
        <v>2654</v>
      </c>
      <c r="P14" s="3"/>
      <c r="Q14" s="3" t="s">
        <v>146</v>
      </c>
      <c r="S14" s="3"/>
      <c r="T14" s="3" t="s">
        <v>162</v>
      </c>
      <c r="V14" s="3"/>
      <c r="X14" s="3"/>
      <c r="Y14" s="3" t="s">
        <v>157</v>
      </c>
      <c r="AA14" s="3"/>
      <c r="AB14" s="3" t="s">
        <v>157</v>
      </c>
      <c r="AD14" s="3"/>
      <c r="AE14" s="3" t="s">
        <v>157</v>
      </c>
      <c r="AG14" s="3"/>
      <c r="AH14" s="3" t="s">
        <v>149</v>
      </c>
      <c r="AJ14" s="3"/>
      <c r="AK14" s="3" t="s">
        <v>149</v>
      </c>
      <c r="AM14" s="3"/>
      <c r="AN14" s="3" t="s">
        <v>149</v>
      </c>
      <c r="AP14" s="3"/>
      <c r="AQ14" s="3" t="s">
        <v>157</v>
      </c>
      <c r="AS14" s="3"/>
      <c r="AT14" s="3" t="s">
        <v>149</v>
      </c>
      <c r="AV14" s="3"/>
      <c r="AW14" s="3" t="s">
        <v>149</v>
      </c>
      <c r="AY14" s="3"/>
      <c r="AZ14" s="3" t="s">
        <v>149</v>
      </c>
      <c r="BA14">
        <v>40</v>
      </c>
      <c r="BB14" s="3"/>
      <c r="BC14" s="3" t="s">
        <v>150</v>
      </c>
      <c r="BD14">
        <v>25</v>
      </c>
      <c r="BE14" s="3"/>
      <c r="BF14" s="2">
        <v>43278</v>
      </c>
      <c r="BH14" s="3"/>
      <c r="BI14" s="3" t="s">
        <v>208</v>
      </c>
      <c r="BK14" s="3"/>
      <c r="BL14" s="3" t="s">
        <v>209</v>
      </c>
      <c r="BM14">
        <v>75</v>
      </c>
      <c r="BN14" s="3"/>
      <c r="BO14" s="3"/>
      <c r="BQ14" s="3"/>
      <c r="BR14" s="3"/>
      <c r="BT14" s="3"/>
      <c r="BU14" s="3"/>
      <c r="BW14" s="3"/>
      <c r="BY14" s="3"/>
      <c r="BZ14" s="3"/>
      <c r="CB14" s="3"/>
      <c r="CC14" s="3"/>
      <c r="CE14" s="3"/>
      <c r="CF14" s="3"/>
      <c r="CH14" s="3"/>
      <c r="CI14" s="3"/>
      <c r="CK14" s="3"/>
      <c r="CL14" s="3"/>
      <c r="CN14" s="3"/>
      <c r="CO14" s="3"/>
      <c r="CQ14" s="3"/>
      <c r="CR14" s="3"/>
      <c r="CT14" s="3"/>
      <c r="CU14" s="3"/>
      <c r="CW14" s="3"/>
      <c r="CX14" s="3"/>
      <c r="CZ14" s="3"/>
      <c r="DA14" s="3"/>
      <c r="DC14" s="3"/>
      <c r="DE14" s="3"/>
      <c r="DF14" s="3"/>
      <c r="DH14" s="3"/>
      <c r="DI14" s="3"/>
      <c r="DK14" s="3"/>
      <c r="DL14" s="3"/>
      <c r="DN14" s="3"/>
      <c r="DO14" s="3"/>
      <c r="DQ14" s="3"/>
      <c r="DR14" s="3"/>
      <c r="DT14" s="3"/>
      <c r="DU14" s="3"/>
      <c r="DW14" s="3"/>
      <c r="DX14" s="3"/>
      <c r="DZ14" s="3"/>
      <c r="EA14" s="3"/>
      <c r="EC14" s="3"/>
      <c r="ED14" s="3"/>
      <c r="EF14" s="3"/>
      <c r="EG14" s="3"/>
      <c r="EI14" s="3"/>
      <c r="EJ14" s="3" t="s">
        <v>210</v>
      </c>
      <c r="EL14" s="3"/>
    </row>
    <row r="15" spans="1:142" x14ac:dyDescent="0.25">
      <c r="A15" s="1">
        <v>43307.430879629603</v>
      </c>
      <c r="B15" s="1">
        <v>43307.545057870397</v>
      </c>
      <c r="C15" s="3" t="s">
        <v>142</v>
      </c>
      <c r="D15" s="3"/>
      <c r="E15">
        <v>200</v>
      </c>
      <c r="F15" s="3"/>
      <c r="G15" s="1"/>
      <c r="H15" s="3" t="s">
        <v>211</v>
      </c>
      <c r="J15" s="3"/>
      <c r="K15" s="3" t="s">
        <v>144</v>
      </c>
      <c r="M15" s="3"/>
      <c r="N15" s="11">
        <v>2318</v>
      </c>
      <c r="P15" s="3"/>
      <c r="Q15" s="3" t="s">
        <v>146</v>
      </c>
      <c r="S15" s="3"/>
      <c r="T15" s="3" t="s">
        <v>213</v>
      </c>
      <c r="V15" s="3"/>
      <c r="X15" s="3"/>
      <c r="Y15" s="3" t="s">
        <v>157</v>
      </c>
      <c r="AA15" s="3"/>
      <c r="AB15" s="3" t="s">
        <v>157</v>
      </c>
      <c r="AD15" s="3"/>
      <c r="AE15" s="3" t="s">
        <v>157</v>
      </c>
      <c r="AG15" s="3"/>
      <c r="AH15" s="3" t="s">
        <v>157</v>
      </c>
      <c r="AJ15" s="3"/>
      <c r="AK15" s="3" t="s">
        <v>157</v>
      </c>
      <c r="AM15" s="3"/>
      <c r="AN15" s="3" t="s">
        <v>157</v>
      </c>
      <c r="AP15" s="3"/>
      <c r="AQ15" s="3" t="s">
        <v>157</v>
      </c>
      <c r="AS15" s="3"/>
      <c r="AT15" s="3" t="s">
        <v>157</v>
      </c>
      <c r="AV15" s="3"/>
      <c r="AW15" s="3" t="s">
        <v>157</v>
      </c>
      <c r="AY15" s="3"/>
      <c r="AZ15" s="3" t="s">
        <v>157</v>
      </c>
      <c r="BA15">
        <v>100</v>
      </c>
      <c r="BB15" s="3"/>
      <c r="BC15" s="3" t="s">
        <v>150</v>
      </c>
      <c r="BD15">
        <v>25</v>
      </c>
      <c r="BE15" s="3"/>
      <c r="BF15" s="2">
        <v>43285</v>
      </c>
      <c r="BH15" s="3"/>
      <c r="BI15" s="3" t="s">
        <v>214</v>
      </c>
      <c r="BK15" s="3"/>
      <c r="BL15" s="3" t="s">
        <v>215</v>
      </c>
      <c r="BM15">
        <v>75</v>
      </c>
      <c r="BN15" s="3"/>
      <c r="BO15" s="3"/>
      <c r="BQ15" s="3"/>
      <c r="BR15" s="3"/>
      <c r="BT15" s="3"/>
      <c r="BU15" s="3"/>
      <c r="BW15" s="3"/>
      <c r="BY15" s="3"/>
      <c r="BZ15" s="3"/>
      <c r="CB15" s="3"/>
      <c r="CC15" s="3"/>
      <c r="CE15" s="3"/>
      <c r="CF15" s="3"/>
      <c r="CH15" s="3"/>
      <c r="CI15" s="3"/>
      <c r="CK15" s="3"/>
      <c r="CL15" s="3"/>
      <c r="CN15" s="3"/>
      <c r="CO15" s="3"/>
      <c r="CQ15" s="3"/>
      <c r="CR15" s="3"/>
      <c r="CT15" s="3"/>
      <c r="CU15" s="3"/>
      <c r="CW15" s="3"/>
      <c r="CX15" s="3"/>
      <c r="CZ15" s="3"/>
      <c r="DA15" s="3"/>
      <c r="DC15" s="3"/>
      <c r="DE15" s="3"/>
      <c r="DF15" s="3"/>
      <c r="DH15" s="3"/>
      <c r="DI15" s="3"/>
      <c r="DK15" s="3"/>
      <c r="DL15" s="3"/>
      <c r="DN15" s="3"/>
      <c r="DO15" s="3"/>
      <c r="DQ15" s="3"/>
      <c r="DR15" s="3"/>
      <c r="DT15" s="3"/>
      <c r="DU15" s="3"/>
      <c r="DW15" s="3"/>
      <c r="DX15" s="3"/>
      <c r="DZ15" s="3"/>
      <c r="EA15" s="3"/>
      <c r="EC15" s="3"/>
      <c r="ED15" s="3"/>
      <c r="EF15" s="3"/>
      <c r="EG15" s="3"/>
      <c r="EI15" s="3"/>
      <c r="EJ15" s="3" t="s">
        <v>216</v>
      </c>
      <c r="EL15" s="3"/>
    </row>
    <row r="16" spans="1:142" x14ac:dyDescent="0.25">
      <c r="A16" s="1">
        <v>43307.615324074097</v>
      </c>
      <c r="B16" s="1">
        <v>43307.620150463001</v>
      </c>
      <c r="C16" s="3" t="s">
        <v>142</v>
      </c>
      <c r="D16" s="3"/>
      <c r="E16">
        <v>195</v>
      </c>
      <c r="F16" s="3"/>
      <c r="G16" s="1"/>
      <c r="H16" s="3" t="s">
        <v>217</v>
      </c>
      <c r="J16" s="3"/>
      <c r="K16" s="3" t="s">
        <v>144</v>
      </c>
      <c r="M16" s="3"/>
      <c r="N16" s="11">
        <v>2342</v>
      </c>
      <c r="P16" s="3"/>
      <c r="Q16" s="3" t="s">
        <v>146</v>
      </c>
      <c r="S16" s="3"/>
      <c r="T16" s="3" t="s">
        <v>190</v>
      </c>
      <c r="V16" s="3"/>
      <c r="X16" s="3"/>
      <c r="Y16" s="3" t="s">
        <v>157</v>
      </c>
      <c r="AA16" s="3"/>
      <c r="AB16" s="3" t="s">
        <v>148</v>
      </c>
      <c r="AD16" s="3"/>
      <c r="AE16" s="3" t="s">
        <v>157</v>
      </c>
      <c r="AG16" s="3"/>
      <c r="AH16" s="3" t="s">
        <v>157</v>
      </c>
      <c r="AJ16" s="3"/>
      <c r="AK16" s="3" t="s">
        <v>157</v>
      </c>
      <c r="AM16" s="3"/>
      <c r="AN16" s="3" t="s">
        <v>157</v>
      </c>
      <c r="AP16" s="3"/>
      <c r="AQ16" s="3" t="s">
        <v>157</v>
      </c>
      <c r="AS16" s="3"/>
      <c r="AT16" s="3" t="s">
        <v>157</v>
      </c>
      <c r="AV16" s="3"/>
      <c r="AW16" s="3" t="s">
        <v>157</v>
      </c>
      <c r="AY16" s="3"/>
      <c r="AZ16" s="3" t="s">
        <v>157</v>
      </c>
      <c r="BA16">
        <v>95</v>
      </c>
      <c r="BB16" s="3"/>
      <c r="BC16" s="3" t="s">
        <v>150</v>
      </c>
      <c r="BD16">
        <v>25</v>
      </c>
      <c r="BE16" s="3"/>
      <c r="BF16" s="2">
        <v>43167</v>
      </c>
      <c r="BH16" s="3"/>
      <c r="BI16" s="3" t="s">
        <v>219</v>
      </c>
      <c r="BK16" s="3"/>
      <c r="BL16" s="3" t="s">
        <v>152</v>
      </c>
      <c r="BM16">
        <v>75</v>
      </c>
      <c r="BN16" s="3"/>
      <c r="BO16" s="3"/>
      <c r="BQ16" s="3"/>
      <c r="BR16" s="3"/>
      <c r="BT16" s="3"/>
      <c r="BU16" s="3"/>
      <c r="BW16" s="3"/>
      <c r="BY16" s="3"/>
      <c r="BZ16" s="3"/>
      <c r="CB16" s="3"/>
      <c r="CC16" s="3"/>
      <c r="CE16" s="3"/>
      <c r="CF16" s="3"/>
      <c r="CH16" s="3"/>
      <c r="CI16" s="3"/>
      <c r="CK16" s="3"/>
      <c r="CL16" s="3"/>
      <c r="CN16" s="3"/>
      <c r="CO16" s="3"/>
      <c r="CQ16" s="3"/>
      <c r="CR16" s="3"/>
      <c r="CT16" s="3"/>
      <c r="CU16" s="3"/>
      <c r="CW16" s="3"/>
      <c r="CX16" s="3"/>
      <c r="CZ16" s="3"/>
      <c r="DA16" s="3"/>
      <c r="DC16" s="3"/>
      <c r="DE16" s="3"/>
      <c r="DF16" s="3"/>
      <c r="DH16" s="3"/>
      <c r="DI16" s="3"/>
      <c r="DK16" s="3"/>
      <c r="DL16" s="3"/>
      <c r="DN16" s="3"/>
      <c r="DO16" s="3"/>
      <c r="DQ16" s="3"/>
      <c r="DR16" s="3"/>
      <c r="DT16" s="3"/>
      <c r="DU16" s="3"/>
      <c r="DW16" s="3"/>
      <c r="DX16" s="3"/>
      <c r="DZ16" s="3"/>
      <c r="EA16" s="3"/>
      <c r="EC16" s="3"/>
      <c r="ED16" s="3"/>
      <c r="EF16" s="3"/>
      <c r="EG16" s="3"/>
      <c r="EI16" s="3"/>
      <c r="EJ16" s="3" t="s">
        <v>220</v>
      </c>
      <c r="EL16" s="3"/>
    </row>
    <row r="17" spans="1:142" x14ac:dyDescent="0.25">
      <c r="A17" s="1">
        <v>43308.457303240699</v>
      </c>
      <c r="B17" s="1">
        <v>43308.468148148102</v>
      </c>
      <c r="C17" s="3" t="s">
        <v>142</v>
      </c>
      <c r="D17" s="3"/>
      <c r="E17">
        <v>180</v>
      </c>
      <c r="F17" s="3"/>
      <c r="G17" s="1"/>
      <c r="H17" s="3" t="s">
        <v>221</v>
      </c>
      <c r="J17" s="3"/>
      <c r="K17" s="3" t="s">
        <v>144</v>
      </c>
      <c r="M17" s="3"/>
      <c r="N17" s="11">
        <v>26551</v>
      </c>
      <c r="P17" s="3"/>
      <c r="Q17" s="3" t="s">
        <v>146</v>
      </c>
      <c r="S17" s="3"/>
      <c r="T17" s="3" t="s">
        <v>203</v>
      </c>
      <c r="V17" s="3"/>
      <c r="X17" s="3"/>
      <c r="Y17" s="3" t="s">
        <v>157</v>
      </c>
      <c r="AA17" s="3"/>
      <c r="AB17" s="3" t="s">
        <v>157</v>
      </c>
      <c r="AD17" s="3"/>
      <c r="AE17" s="3" t="s">
        <v>157</v>
      </c>
      <c r="AG17" s="3"/>
      <c r="AH17" s="3" t="s">
        <v>157</v>
      </c>
      <c r="AJ17" s="3"/>
      <c r="AK17" s="3" t="s">
        <v>157</v>
      </c>
      <c r="AM17" s="3"/>
      <c r="AN17" s="3" t="s">
        <v>149</v>
      </c>
      <c r="AP17" s="3"/>
      <c r="AQ17" s="3" t="s">
        <v>157</v>
      </c>
      <c r="AS17" s="3"/>
      <c r="AT17" s="3" t="s">
        <v>157</v>
      </c>
      <c r="AV17" s="3"/>
      <c r="AW17" s="3" t="s">
        <v>157</v>
      </c>
      <c r="AY17" s="3"/>
      <c r="AZ17" s="3" t="s">
        <v>149</v>
      </c>
      <c r="BA17">
        <v>80</v>
      </c>
      <c r="BB17" s="3"/>
      <c r="BC17" s="3" t="s">
        <v>150</v>
      </c>
      <c r="BD17">
        <v>25</v>
      </c>
      <c r="BE17" s="3"/>
      <c r="BF17" s="2">
        <v>43301</v>
      </c>
      <c r="BH17" s="3"/>
      <c r="BI17" s="3" t="s">
        <v>223</v>
      </c>
      <c r="BK17" s="3"/>
      <c r="BL17" s="3" t="s">
        <v>224</v>
      </c>
      <c r="BM17">
        <v>75</v>
      </c>
      <c r="BN17" s="3"/>
      <c r="BO17" s="3"/>
      <c r="BQ17" s="3"/>
      <c r="BR17" s="3"/>
      <c r="BT17" s="3"/>
      <c r="BU17" s="3"/>
      <c r="BW17" s="3"/>
      <c r="BY17" s="3"/>
      <c r="BZ17" s="3"/>
      <c r="CB17" s="3"/>
      <c r="CC17" s="3"/>
      <c r="CE17" s="3"/>
      <c r="CF17" s="3"/>
      <c r="CH17" s="3"/>
      <c r="CI17" s="3"/>
      <c r="CK17" s="3"/>
      <c r="CL17" s="3"/>
      <c r="CN17" s="3"/>
      <c r="CO17" s="3"/>
      <c r="CQ17" s="3"/>
      <c r="CR17" s="3"/>
      <c r="CT17" s="3"/>
      <c r="CU17" s="3"/>
      <c r="CW17" s="3"/>
      <c r="CX17" s="3"/>
      <c r="CZ17" s="3"/>
      <c r="DA17" s="3"/>
      <c r="DC17" s="3"/>
      <c r="DE17" s="3"/>
      <c r="DF17" s="3"/>
      <c r="DH17" s="3"/>
      <c r="DI17" s="3"/>
      <c r="DK17" s="3"/>
      <c r="DL17" s="3"/>
      <c r="DN17" s="3"/>
      <c r="DO17" s="3"/>
      <c r="DQ17" s="3"/>
      <c r="DR17" s="3"/>
      <c r="DT17" s="3"/>
      <c r="DU17" s="3"/>
      <c r="DW17" s="3"/>
      <c r="DX17" s="3"/>
      <c r="DZ17" s="3"/>
      <c r="EA17" s="3"/>
      <c r="EC17" s="3"/>
      <c r="ED17" s="3"/>
      <c r="EF17" s="3"/>
      <c r="EG17" s="3"/>
      <c r="EI17" s="3"/>
      <c r="EJ17" s="3" t="s">
        <v>225</v>
      </c>
      <c r="EL17" s="3"/>
    </row>
    <row r="18" spans="1:142" x14ac:dyDescent="0.25">
      <c r="A18" s="1">
        <v>43308.470219907402</v>
      </c>
      <c r="B18" s="1">
        <v>43308.473622685196</v>
      </c>
      <c r="C18" s="3" t="s">
        <v>142</v>
      </c>
      <c r="D18" s="3"/>
      <c r="E18">
        <v>190</v>
      </c>
      <c r="F18" s="3"/>
      <c r="G18" s="1"/>
      <c r="H18" s="3" t="s">
        <v>226</v>
      </c>
      <c r="J18" s="3"/>
      <c r="K18" s="3" t="s">
        <v>144</v>
      </c>
      <c r="M18" s="3"/>
      <c r="N18" s="11">
        <v>2655</v>
      </c>
      <c r="P18" s="3"/>
      <c r="Q18" s="3" t="s">
        <v>146</v>
      </c>
      <c r="S18" s="3"/>
      <c r="T18" s="3" t="s">
        <v>203</v>
      </c>
      <c r="V18" s="3"/>
      <c r="X18" s="3"/>
      <c r="Y18" s="3" t="s">
        <v>157</v>
      </c>
      <c r="AA18" s="3"/>
      <c r="AB18" s="3" t="s">
        <v>157</v>
      </c>
      <c r="AD18" s="3"/>
      <c r="AE18" s="3" t="s">
        <v>157</v>
      </c>
      <c r="AG18" s="3"/>
      <c r="AH18" s="3" t="s">
        <v>157</v>
      </c>
      <c r="AJ18" s="3"/>
      <c r="AK18" s="3" t="s">
        <v>157</v>
      </c>
      <c r="AM18" s="3"/>
      <c r="AN18" s="3" t="s">
        <v>149</v>
      </c>
      <c r="AP18" s="3"/>
      <c r="AQ18" s="3" t="s">
        <v>157</v>
      </c>
      <c r="AS18" s="3"/>
      <c r="AT18" s="3" t="s">
        <v>157</v>
      </c>
      <c r="AV18" s="3"/>
      <c r="AW18" s="3" t="s">
        <v>157</v>
      </c>
      <c r="AY18" s="3"/>
      <c r="AZ18" s="3" t="s">
        <v>149</v>
      </c>
      <c r="BA18">
        <v>90</v>
      </c>
      <c r="BB18" s="3"/>
      <c r="BC18" s="3" t="s">
        <v>150</v>
      </c>
      <c r="BD18">
        <v>25</v>
      </c>
      <c r="BE18" s="3"/>
      <c r="BF18" s="2">
        <v>43301</v>
      </c>
      <c r="BH18" s="3"/>
      <c r="BI18" s="3" t="s">
        <v>227</v>
      </c>
      <c r="BK18" s="3"/>
      <c r="BL18" s="3" t="s">
        <v>152</v>
      </c>
      <c r="BM18">
        <v>75</v>
      </c>
      <c r="BN18" s="3"/>
      <c r="BO18" s="3"/>
      <c r="BQ18" s="3"/>
      <c r="BR18" s="3"/>
      <c r="BT18" s="3"/>
      <c r="BU18" s="3"/>
      <c r="BW18" s="3"/>
      <c r="BY18" s="3"/>
      <c r="BZ18" s="3"/>
      <c r="CB18" s="3"/>
      <c r="CC18" s="3"/>
      <c r="CE18" s="3"/>
      <c r="CF18" s="3"/>
      <c r="CH18" s="3"/>
      <c r="CI18" s="3"/>
      <c r="CK18" s="3"/>
      <c r="CL18" s="3"/>
      <c r="CN18" s="3"/>
      <c r="CO18" s="3"/>
      <c r="CQ18" s="3"/>
      <c r="CR18" s="3"/>
      <c r="CT18" s="3"/>
      <c r="CU18" s="3"/>
      <c r="CW18" s="3"/>
      <c r="CX18" s="3"/>
      <c r="CZ18" s="3"/>
      <c r="DA18" s="3"/>
      <c r="DC18" s="3"/>
      <c r="DE18" s="3"/>
      <c r="DF18" s="3"/>
      <c r="DH18" s="3"/>
      <c r="DI18" s="3"/>
      <c r="DK18" s="3"/>
      <c r="DL18" s="3"/>
      <c r="DN18" s="3"/>
      <c r="DO18" s="3"/>
      <c r="DQ18" s="3"/>
      <c r="DR18" s="3"/>
      <c r="DT18" s="3"/>
      <c r="DU18" s="3"/>
      <c r="DW18" s="3"/>
      <c r="DX18" s="3"/>
      <c r="DZ18" s="3"/>
      <c r="EA18" s="3"/>
      <c r="EC18" s="3"/>
      <c r="ED18" s="3"/>
      <c r="EF18" s="3"/>
      <c r="EG18" s="3"/>
      <c r="EI18" s="3"/>
      <c r="EJ18" s="3" t="s">
        <v>228</v>
      </c>
      <c r="EL18" s="3"/>
    </row>
    <row r="19" spans="1:142" x14ac:dyDescent="0.25">
      <c r="A19" s="1">
        <v>43312.609606481499</v>
      </c>
      <c r="B19" s="1">
        <v>43312.615138888897</v>
      </c>
      <c r="C19" s="3" t="s">
        <v>142</v>
      </c>
      <c r="D19" s="3"/>
      <c r="E19">
        <v>185</v>
      </c>
      <c r="F19" s="3"/>
      <c r="G19" s="1"/>
      <c r="H19" s="3" t="s">
        <v>229</v>
      </c>
      <c r="J19" s="3"/>
      <c r="K19" s="3" t="s">
        <v>144</v>
      </c>
      <c r="M19" s="3"/>
      <c r="N19" s="11">
        <v>2206</v>
      </c>
      <c r="P19" s="3"/>
      <c r="Q19" s="3" t="s">
        <v>197</v>
      </c>
      <c r="S19" s="3"/>
      <c r="T19" s="3" t="s">
        <v>162</v>
      </c>
      <c r="V19" s="3"/>
      <c r="X19" s="3"/>
      <c r="Y19" s="3" t="s">
        <v>157</v>
      </c>
      <c r="AA19" s="3"/>
      <c r="AB19" s="3" t="s">
        <v>157</v>
      </c>
      <c r="AD19" s="3"/>
      <c r="AE19" s="3" t="s">
        <v>157</v>
      </c>
      <c r="AG19" s="3"/>
      <c r="AH19" s="3" t="s">
        <v>157</v>
      </c>
      <c r="AJ19" s="3"/>
      <c r="AK19" s="3" t="s">
        <v>157</v>
      </c>
      <c r="AM19" s="3"/>
      <c r="AN19" s="3" t="s">
        <v>157</v>
      </c>
      <c r="AP19" s="3"/>
      <c r="AQ19" s="3" t="s">
        <v>157</v>
      </c>
      <c r="AS19" s="3"/>
      <c r="AT19" s="3" t="s">
        <v>148</v>
      </c>
      <c r="AV19" s="3"/>
      <c r="AW19" s="3" t="s">
        <v>148</v>
      </c>
      <c r="AY19" s="3"/>
      <c r="AZ19" s="3" t="s">
        <v>148</v>
      </c>
      <c r="BA19">
        <v>85</v>
      </c>
      <c r="BB19" s="3"/>
      <c r="BC19" s="3" t="s">
        <v>150</v>
      </c>
      <c r="BD19">
        <v>25</v>
      </c>
      <c r="BE19" s="3"/>
      <c r="BF19" s="2">
        <v>43298</v>
      </c>
      <c r="BH19" s="3"/>
      <c r="BI19" s="3" t="s">
        <v>231</v>
      </c>
      <c r="BK19" s="3"/>
      <c r="BL19" s="3" t="s">
        <v>152</v>
      </c>
      <c r="BM19">
        <v>75</v>
      </c>
      <c r="BN19" s="3"/>
      <c r="BO19" s="3"/>
      <c r="BQ19" s="3"/>
      <c r="BR19" s="3"/>
      <c r="BT19" s="3"/>
      <c r="BU19" s="3"/>
      <c r="BW19" s="3"/>
      <c r="BY19" s="3"/>
      <c r="BZ19" s="3"/>
      <c r="CB19" s="3"/>
      <c r="CC19" s="3"/>
      <c r="CE19" s="3"/>
      <c r="CF19" s="3"/>
      <c r="CH19" s="3"/>
      <c r="CI19" s="3"/>
      <c r="CK19" s="3"/>
      <c r="CL19" s="3"/>
      <c r="CN19" s="3"/>
      <c r="CO19" s="3"/>
      <c r="CQ19" s="3"/>
      <c r="CR19" s="3"/>
      <c r="CT19" s="3"/>
      <c r="CU19" s="3"/>
      <c r="CW19" s="3"/>
      <c r="CX19" s="3"/>
      <c r="CZ19" s="3"/>
      <c r="DA19" s="3"/>
      <c r="DC19" s="3"/>
      <c r="DE19" s="3"/>
      <c r="DF19" s="3"/>
      <c r="DH19" s="3"/>
      <c r="DI19" s="3"/>
      <c r="DK19" s="3"/>
      <c r="DL19" s="3"/>
      <c r="DN19" s="3"/>
      <c r="DO19" s="3"/>
      <c r="DQ19" s="3"/>
      <c r="DR19" s="3"/>
      <c r="DT19" s="3"/>
      <c r="DU19" s="3"/>
      <c r="DW19" s="3"/>
      <c r="DX19" s="3"/>
      <c r="DZ19" s="3"/>
      <c r="EA19" s="3"/>
      <c r="EC19" s="3"/>
      <c r="ED19" s="3"/>
      <c r="EF19" s="3"/>
      <c r="EG19" s="3"/>
      <c r="EI19" s="3"/>
      <c r="EJ19" s="3" t="s">
        <v>232</v>
      </c>
      <c r="EL19" s="3"/>
    </row>
    <row r="20" spans="1:142" x14ac:dyDescent="0.25">
      <c r="A20" s="1">
        <v>43312.621423611097</v>
      </c>
      <c r="B20" s="1">
        <v>43312.625011574099</v>
      </c>
      <c r="C20" s="3" t="s">
        <v>142</v>
      </c>
      <c r="D20" s="3"/>
      <c r="E20">
        <v>200</v>
      </c>
      <c r="F20" s="3"/>
      <c r="G20" s="1"/>
      <c r="H20" s="3" t="s">
        <v>233</v>
      </c>
      <c r="J20" s="3"/>
      <c r="K20" s="3" t="s">
        <v>144</v>
      </c>
      <c r="M20" s="3"/>
      <c r="N20" s="11">
        <v>2562</v>
      </c>
      <c r="P20" s="3"/>
      <c r="Q20" s="3" t="s">
        <v>146</v>
      </c>
      <c r="S20" s="3"/>
      <c r="T20" s="3" t="s">
        <v>162</v>
      </c>
      <c r="V20" s="3"/>
      <c r="X20" s="3"/>
      <c r="Y20" s="3" t="s">
        <v>157</v>
      </c>
      <c r="AA20" s="3"/>
      <c r="AB20" s="3" t="s">
        <v>157</v>
      </c>
      <c r="AD20" s="3"/>
      <c r="AE20" s="3" t="s">
        <v>157</v>
      </c>
      <c r="AG20" s="3"/>
      <c r="AH20" s="3" t="s">
        <v>157</v>
      </c>
      <c r="AJ20" s="3"/>
      <c r="AK20" s="3" t="s">
        <v>157</v>
      </c>
      <c r="AM20" s="3"/>
      <c r="AN20" s="3" t="s">
        <v>157</v>
      </c>
      <c r="AP20" s="3"/>
      <c r="AQ20" s="3" t="s">
        <v>157</v>
      </c>
      <c r="AS20" s="3"/>
      <c r="AT20" s="3" t="s">
        <v>157</v>
      </c>
      <c r="AV20" s="3"/>
      <c r="AW20" s="3" t="s">
        <v>157</v>
      </c>
      <c r="AY20" s="3"/>
      <c r="AZ20" s="3" t="s">
        <v>157</v>
      </c>
      <c r="BA20">
        <v>100</v>
      </c>
      <c r="BB20" s="3"/>
      <c r="BC20" s="3" t="s">
        <v>150</v>
      </c>
      <c r="BD20">
        <v>25</v>
      </c>
      <c r="BE20" s="3"/>
      <c r="BF20" s="2">
        <v>43312</v>
      </c>
      <c r="BH20" s="3"/>
      <c r="BI20" s="3" t="s">
        <v>235</v>
      </c>
      <c r="BK20" s="3"/>
      <c r="BL20" s="3" t="s">
        <v>152</v>
      </c>
      <c r="BM20">
        <v>75</v>
      </c>
      <c r="BN20" s="3"/>
      <c r="BO20" s="3"/>
      <c r="BQ20" s="3"/>
      <c r="BR20" s="3"/>
      <c r="BT20" s="3"/>
      <c r="BU20" s="3"/>
      <c r="BW20" s="3"/>
      <c r="BY20" s="3"/>
      <c r="BZ20" s="3"/>
      <c r="CB20" s="3"/>
      <c r="CC20" s="3"/>
      <c r="CE20" s="3"/>
      <c r="CF20" s="3"/>
      <c r="CH20" s="3"/>
      <c r="CI20" s="3"/>
      <c r="CK20" s="3"/>
      <c r="CL20" s="3"/>
      <c r="CN20" s="3"/>
      <c r="CO20" s="3"/>
      <c r="CQ20" s="3"/>
      <c r="CR20" s="3"/>
      <c r="CT20" s="3"/>
      <c r="CU20" s="3"/>
      <c r="CW20" s="3"/>
      <c r="CX20" s="3"/>
      <c r="CZ20" s="3"/>
      <c r="DA20" s="3"/>
      <c r="DC20" s="3"/>
      <c r="DE20" s="3"/>
      <c r="DF20" s="3"/>
      <c r="DH20" s="3"/>
      <c r="DI20" s="3"/>
      <c r="DK20" s="3"/>
      <c r="DL20" s="3"/>
      <c r="DN20" s="3"/>
      <c r="DO20" s="3"/>
      <c r="DQ20" s="3"/>
      <c r="DR20" s="3"/>
      <c r="DT20" s="3"/>
      <c r="DU20" s="3"/>
      <c r="DW20" s="3"/>
      <c r="DX20" s="3"/>
      <c r="DZ20" s="3"/>
      <c r="EA20" s="3"/>
      <c r="EC20" s="3"/>
      <c r="ED20" s="3"/>
      <c r="EF20" s="3"/>
      <c r="EG20" s="3"/>
      <c r="EI20" s="3"/>
      <c r="EJ20" s="3" t="s">
        <v>236</v>
      </c>
      <c r="EL20" s="3"/>
    </row>
    <row r="21" spans="1:142" x14ac:dyDescent="0.25">
      <c r="A21" s="1">
        <v>43312.727025462998</v>
      </c>
      <c r="B21" s="1">
        <v>43312.819328703699</v>
      </c>
      <c r="C21" s="3" t="s">
        <v>142</v>
      </c>
      <c r="D21" s="3"/>
      <c r="E21">
        <v>100</v>
      </c>
      <c r="F21" s="3"/>
      <c r="G21" s="1"/>
      <c r="H21" s="3" t="s">
        <v>237</v>
      </c>
      <c r="J21" s="3"/>
      <c r="K21" s="3" t="s">
        <v>144</v>
      </c>
      <c r="M21" s="3"/>
      <c r="N21" s="11">
        <v>2208</v>
      </c>
      <c r="P21" s="3"/>
      <c r="Q21" s="3" t="s">
        <v>168</v>
      </c>
      <c r="S21" s="3"/>
      <c r="T21" s="3"/>
      <c r="V21" s="3"/>
      <c r="X21" s="3"/>
      <c r="Y21" s="3"/>
      <c r="AA21" s="3"/>
      <c r="AB21" s="3"/>
      <c r="AD21" s="3"/>
      <c r="AE21" s="3"/>
      <c r="AG21" s="3"/>
      <c r="AH21" s="3"/>
      <c r="AJ21" s="3"/>
      <c r="AK21" s="3"/>
      <c r="AM21" s="3"/>
      <c r="AN21" s="3"/>
      <c r="AP21" s="3"/>
      <c r="AQ21" s="3"/>
      <c r="AS21" s="3"/>
      <c r="AT21" s="3"/>
      <c r="AV21" s="3"/>
      <c r="AW21" s="3"/>
      <c r="AY21" s="3"/>
      <c r="AZ21" s="3"/>
      <c r="BB21" s="3"/>
      <c r="BC21" s="3" t="s">
        <v>150</v>
      </c>
      <c r="BD21">
        <v>25</v>
      </c>
      <c r="BE21" s="3"/>
      <c r="BF21" s="2">
        <v>43312</v>
      </c>
      <c r="BH21" s="3"/>
      <c r="BI21" s="3" t="s">
        <v>239</v>
      </c>
      <c r="BK21" s="3"/>
      <c r="BL21" s="3" t="s">
        <v>240</v>
      </c>
      <c r="BM21">
        <v>75</v>
      </c>
      <c r="BN21" s="3"/>
      <c r="BO21" s="3" t="s">
        <v>171</v>
      </c>
      <c r="BQ21" s="3"/>
      <c r="BR21" s="3" t="s">
        <v>238</v>
      </c>
      <c r="BT21" s="3"/>
      <c r="BU21" s="3" t="s">
        <v>241</v>
      </c>
      <c r="BW21" s="3"/>
      <c r="BY21" s="3"/>
      <c r="BZ21" s="3" t="s">
        <v>173</v>
      </c>
      <c r="CB21" s="3"/>
      <c r="CC21" s="3" t="s">
        <v>173</v>
      </c>
      <c r="CE21" s="3"/>
      <c r="CF21" s="3" t="s">
        <v>242</v>
      </c>
      <c r="CH21" s="3"/>
      <c r="CI21" s="3" t="s">
        <v>173</v>
      </c>
      <c r="CK21" s="3"/>
      <c r="CL21" s="3" t="s">
        <v>173</v>
      </c>
      <c r="CN21" s="3"/>
      <c r="CO21" s="3" t="s">
        <v>173</v>
      </c>
      <c r="CQ21" s="3"/>
      <c r="CR21" s="3" t="s">
        <v>173</v>
      </c>
      <c r="CT21" s="3"/>
      <c r="CU21" s="3" t="s">
        <v>173</v>
      </c>
      <c r="CW21" s="3"/>
      <c r="CX21" s="3" t="s">
        <v>173</v>
      </c>
      <c r="CZ21" s="3"/>
      <c r="DA21" s="3" t="s">
        <v>173</v>
      </c>
      <c r="DC21" s="3"/>
      <c r="DE21" s="3"/>
      <c r="DF21" s="3" t="s">
        <v>157</v>
      </c>
      <c r="DH21" s="3"/>
      <c r="DI21" s="3" t="s">
        <v>157</v>
      </c>
      <c r="DK21" s="3"/>
      <c r="DL21" s="3" t="s">
        <v>157</v>
      </c>
      <c r="DN21" s="3"/>
      <c r="DO21" s="3" t="s">
        <v>157</v>
      </c>
      <c r="DQ21" s="3"/>
      <c r="DR21" s="3" t="s">
        <v>157</v>
      </c>
      <c r="DT21" s="3"/>
      <c r="DU21" s="3" t="s">
        <v>157</v>
      </c>
      <c r="DW21" s="3"/>
      <c r="DX21" s="3" t="s">
        <v>243</v>
      </c>
      <c r="DZ21" s="3"/>
      <c r="EA21" s="3" t="s">
        <v>157</v>
      </c>
      <c r="EC21" s="3"/>
      <c r="ED21" s="3" t="s">
        <v>157</v>
      </c>
      <c r="EF21" s="3"/>
      <c r="EG21" s="3" t="s">
        <v>157</v>
      </c>
      <c r="EI21" s="3"/>
      <c r="EJ21" s="3" t="s">
        <v>244</v>
      </c>
      <c r="EL21" s="3"/>
    </row>
    <row r="22" spans="1:142" x14ac:dyDescent="0.25">
      <c r="A22" s="1">
        <v>43313.456388888902</v>
      </c>
      <c r="B22" s="1">
        <v>43313.488090277802</v>
      </c>
      <c r="C22" s="3" t="s">
        <v>142</v>
      </c>
      <c r="D22" s="3"/>
      <c r="E22">
        <v>172</v>
      </c>
      <c r="F22" s="3"/>
      <c r="G22" s="1"/>
      <c r="H22" s="3" t="s">
        <v>245</v>
      </c>
      <c r="J22" s="3"/>
      <c r="K22" s="3" t="s">
        <v>144</v>
      </c>
      <c r="M22" s="3"/>
      <c r="N22" s="11">
        <v>2704</v>
      </c>
      <c r="P22" s="3"/>
      <c r="Q22" s="3" t="s">
        <v>197</v>
      </c>
      <c r="S22" s="3"/>
      <c r="T22" s="3" t="s">
        <v>247</v>
      </c>
      <c r="V22" s="3"/>
      <c r="X22" s="3"/>
      <c r="Y22" s="3" t="s">
        <v>148</v>
      </c>
      <c r="AA22" s="3"/>
      <c r="AB22" s="3" t="s">
        <v>157</v>
      </c>
      <c r="AD22" s="3"/>
      <c r="AE22" s="3" t="s">
        <v>157</v>
      </c>
      <c r="AG22" s="3"/>
      <c r="AH22" s="3" t="s">
        <v>157</v>
      </c>
      <c r="AJ22" s="3"/>
      <c r="AK22" s="3" t="s">
        <v>148</v>
      </c>
      <c r="AM22" s="3"/>
      <c r="AN22" s="3" t="s">
        <v>157</v>
      </c>
      <c r="AP22" s="3"/>
      <c r="AQ22" s="3" t="s">
        <v>157</v>
      </c>
      <c r="AS22" s="3"/>
      <c r="AT22" s="3" t="s">
        <v>157</v>
      </c>
      <c r="AV22" s="3"/>
      <c r="AW22" s="3" t="s">
        <v>157</v>
      </c>
      <c r="AY22" s="3"/>
      <c r="AZ22" s="3" t="s">
        <v>157</v>
      </c>
      <c r="BA22">
        <v>90</v>
      </c>
      <c r="BB22" s="3"/>
      <c r="BC22" s="3" t="s">
        <v>150</v>
      </c>
      <c r="BD22">
        <v>25</v>
      </c>
      <c r="BE22" s="3"/>
      <c r="BF22" s="2">
        <v>43186</v>
      </c>
      <c r="BH22" s="3"/>
      <c r="BI22" s="3" t="s">
        <v>248</v>
      </c>
      <c r="BK22" s="3"/>
      <c r="BL22" s="3" t="s">
        <v>249</v>
      </c>
      <c r="BM22">
        <v>57</v>
      </c>
      <c r="BN22" s="3"/>
      <c r="BO22" s="3"/>
      <c r="BQ22" s="3"/>
      <c r="BR22" s="3"/>
      <c r="BT22" s="3"/>
      <c r="BU22" s="3"/>
      <c r="BW22" s="3"/>
      <c r="BY22" s="3"/>
      <c r="BZ22" s="3"/>
      <c r="CB22" s="3"/>
      <c r="CC22" s="3"/>
      <c r="CE22" s="3"/>
      <c r="CF22" s="3"/>
      <c r="CH22" s="3"/>
      <c r="CI22" s="3"/>
      <c r="CK22" s="3"/>
      <c r="CL22" s="3"/>
      <c r="CN22" s="3"/>
      <c r="CO22" s="3"/>
      <c r="CQ22" s="3"/>
      <c r="CR22" s="3"/>
      <c r="CT22" s="3"/>
      <c r="CU22" s="3"/>
      <c r="CW22" s="3"/>
      <c r="CX22" s="3"/>
      <c r="CZ22" s="3"/>
      <c r="DA22" s="3"/>
      <c r="DC22" s="3"/>
      <c r="DE22" s="3"/>
      <c r="DF22" s="3"/>
      <c r="DH22" s="3"/>
      <c r="DI22" s="3"/>
      <c r="DK22" s="3"/>
      <c r="DL22" s="3"/>
      <c r="DN22" s="3"/>
      <c r="DO22" s="3"/>
      <c r="DQ22" s="3"/>
      <c r="DR22" s="3"/>
      <c r="DT22" s="3"/>
      <c r="DU22" s="3"/>
      <c r="DW22" s="3"/>
      <c r="DX22" s="3"/>
      <c r="DZ22" s="3"/>
      <c r="EA22" s="3"/>
      <c r="EC22" s="3"/>
      <c r="ED22" s="3"/>
      <c r="EF22" s="3"/>
      <c r="EG22" s="3"/>
      <c r="EI22" s="3"/>
      <c r="EJ22" s="3" t="s">
        <v>250</v>
      </c>
      <c r="EL22" s="3"/>
    </row>
    <row r="23" spans="1:142" x14ac:dyDescent="0.25">
      <c r="A23" s="1">
        <v>43315.583391203698</v>
      </c>
      <c r="B23" s="1">
        <v>43315.608425925901</v>
      </c>
      <c r="C23" s="3" t="s">
        <v>142</v>
      </c>
      <c r="D23" s="3"/>
      <c r="E23">
        <v>195</v>
      </c>
      <c r="F23" s="3"/>
      <c r="G23" s="1"/>
      <c r="H23" s="3" t="s">
        <v>251</v>
      </c>
      <c r="J23" s="3"/>
      <c r="K23" s="3" t="s">
        <v>144</v>
      </c>
      <c r="M23" s="3"/>
      <c r="N23" s="11">
        <v>2758</v>
      </c>
      <c r="P23" s="3"/>
      <c r="Q23" s="3" t="s">
        <v>146</v>
      </c>
      <c r="S23" s="3"/>
      <c r="T23" s="3" t="s">
        <v>162</v>
      </c>
      <c r="V23" s="3"/>
      <c r="X23" s="3"/>
      <c r="Y23" s="3" t="s">
        <v>157</v>
      </c>
      <c r="AA23" s="3"/>
      <c r="AB23" s="3" t="s">
        <v>157</v>
      </c>
      <c r="AD23" s="3"/>
      <c r="AE23" s="3" t="s">
        <v>157</v>
      </c>
      <c r="AG23" s="3"/>
      <c r="AH23" s="3" t="s">
        <v>157</v>
      </c>
      <c r="AJ23" s="3"/>
      <c r="AK23" s="3" t="s">
        <v>157</v>
      </c>
      <c r="AM23" s="3"/>
      <c r="AN23" s="3" t="s">
        <v>157</v>
      </c>
      <c r="AP23" s="3"/>
      <c r="AQ23" s="3" t="s">
        <v>148</v>
      </c>
      <c r="AS23" s="3"/>
      <c r="AT23" s="3" t="s">
        <v>157</v>
      </c>
      <c r="AV23" s="3"/>
      <c r="AW23" s="3" t="s">
        <v>157</v>
      </c>
      <c r="AY23" s="3"/>
      <c r="AZ23" s="3" t="s">
        <v>157</v>
      </c>
      <c r="BA23">
        <v>95</v>
      </c>
      <c r="BB23" s="3"/>
      <c r="BC23" s="3" t="s">
        <v>150</v>
      </c>
      <c r="BD23">
        <v>25</v>
      </c>
      <c r="BE23" s="3"/>
      <c r="BF23" s="2">
        <v>43154</v>
      </c>
      <c r="BH23" s="3"/>
      <c r="BI23" s="3" t="s">
        <v>252</v>
      </c>
      <c r="BK23" s="3"/>
      <c r="BL23" s="3" t="s">
        <v>224</v>
      </c>
      <c r="BM23">
        <v>75</v>
      </c>
      <c r="BN23" s="3"/>
      <c r="BO23" s="3"/>
      <c r="BQ23" s="3"/>
      <c r="BR23" s="3"/>
      <c r="BT23" s="3"/>
      <c r="BU23" s="3"/>
      <c r="BW23" s="3"/>
      <c r="BY23" s="3"/>
      <c r="BZ23" s="3"/>
      <c r="CB23" s="3"/>
      <c r="CC23" s="3"/>
      <c r="CE23" s="3"/>
      <c r="CF23" s="3"/>
      <c r="CH23" s="3"/>
      <c r="CI23" s="3"/>
      <c r="CK23" s="3"/>
      <c r="CL23" s="3"/>
      <c r="CN23" s="3"/>
      <c r="CO23" s="3"/>
      <c r="CQ23" s="3"/>
      <c r="CR23" s="3"/>
      <c r="CT23" s="3"/>
      <c r="CU23" s="3"/>
      <c r="CW23" s="3"/>
      <c r="CX23" s="3"/>
      <c r="CZ23" s="3"/>
      <c r="DA23" s="3"/>
      <c r="DC23" s="3"/>
      <c r="DE23" s="3"/>
      <c r="DF23" s="3"/>
      <c r="DH23" s="3"/>
      <c r="DI23" s="3"/>
      <c r="DK23" s="3"/>
      <c r="DL23" s="3"/>
      <c r="DN23" s="3"/>
      <c r="DO23" s="3"/>
      <c r="DQ23" s="3"/>
      <c r="DR23" s="3"/>
      <c r="DT23" s="3"/>
      <c r="DU23" s="3"/>
      <c r="DW23" s="3"/>
      <c r="DX23" s="3"/>
      <c r="DZ23" s="3"/>
      <c r="EA23" s="3"/>
      <c r="EC23" s="3"/>
      <c r="ED23" s="3"/>
      <c r="EF23" s="3"/>
      <c r="EG23" s="3"/>
      <c r="EI23" s="3"/>
      <c r="EJ23" s="3" t="s">
        <v>253</v>
      </c>
      <c r="EL23" s="3"/>
    </row>
    <row r="24" spans="1:142" x14ac:dyDescent="0.25">
      <c r="A24" s="1">
        <v>43318.354571759301</v>
      </c>
      <c r="B24" s="1">
        <v>43318.364328703698</v>
      </c>
      <c r="C24" s="3" t="s">
        <v>142</v>
      </c>
      <c r="D24" s="3"/>
      <c r="E24">
        <v>0</v>
      </c>
      <c r="F24" s="3"/>
      <c r="G24" s="1"/>
      <c r="H24" s="3" t="s">
        <v>254</v>
      </c>
      <c r="J24" s="3"/>
      <c r="K24" s="3" t="s">
        <v>255</v>
      </c>
      <c r="M24" s="3"/>
      <c r="N24" s="11">
        <v>2802</v>
      </c>
      <c r="P24" s="3"/>
      <c r="Q24" s="3" t="s">
        <v>257</v>
      </c>
      <c r="S24" s="3"/>
      <c r="T24" s="3"/>
      <c r="V24" s="3"/>
      <c r="X24" s="3"/>
      <c r="Y24" s="3"/>
      <c r="AA24" s="3"/>
      <c r="AB24" s="3"/>
      <c r="AD24" s="3"/>
      <c r="AE24" s="3"/>
      <c r="AG24" s="3"/>
      <c r="AH24" s="3"/>
      <c r="AJ24" s="3"/>
      <c r="AK24" s="3"/>
      <c r="AM24" s="3"/>
      <c r="AN24" s="3"/>
      <c r="AP24" s="3"/>
      <c r="AQ24" s="3"/>
      <c r="AS24" s="3"/>
      <c r="AT24" s="3"/>
      <c r="AV24" s="3"/>
      <c r="AW24" s="3"/>
      <c r="AY24" s="3"/>
      <c r="AZ24" s="3"/>
      <c r="BB24" s="3"/>
      <c r="BC24" s="3" t="s">
        <v>258</v>
      </c>
      <c r="BD24">
        <v>0</v>
      </c>
      <c r="BE24" s="3"/>
      <c r="BF24" s="2"/>
      <c r="BH24" s="3"/>
      <c r="BI24" s="3"/>
      <c r="BK24" s="3"/>
      <c r="BL24" s="3"/>
      <c r="BM24">
        <v>0</v>
      </c>
      <c r="BN24" s="3"/>
      <c r="BO24" s="3" t="s">
        <v>259</v>
      </c>
      <c r="BQ24" s="3"/>
      <c r="BR24" s="3" t="s">
        <v>260</v>
      </c>
      <c r="BT24" s="3"/>
      <c r="BU24" s="3" t="s">
        <v>2702</v>
      </c>
      <c r="BW24" s="3"/>
      <c r="BY24" s="3"/>
      <c r="BZ24" s="3" t="s">
        <v>242</v>
      </c>
      <c r="CB24" s="3"/>
      <c r="CC24" s="3" t="s">
        <v>242</v>
      </c>
      <c r="CE24" s="3"/>
      <c r="CF24" s="3" t="s">
        <v>242</v>
      </c>
      <c r="CH24" s="3"/>
      <c r="CI24" s="3" t="s">
        <v>173</v>
      </c>
      <c r="CK24" s="3"/>
      <c r="CL24" s="3" t="s">
        <v>242</v>
      </c>
      <c r="CN24" s="3"/>
      <c r="CO24" s="3" t="s">
        <v>242</v>
      </c>
      <c r="CQ24" s="3"/>
      <c r="CR24" s="3" t="s">
        <v>242</v>
      </c>
      <c r="CT24" s="3"/>
      <c r="CU24" s="3" t="s">
        <v>173</v>
      </c>
      <c r="CW24" s="3"/>
      <c r="CX24" s="3" t="s">
        <v>242</v>
      </c>
      <c r="CZ24" s="3"/>
      <c r="DA24" s="3" t="s">
        <v>242</v>
      </c>
      <c r="DC24" s="3"/>
      <c r="DE24" s="3"/>
      <c r="DF24" s="3" t="s">
        <v>243</v>
      </c>
      <c r="DH24" s="3"/>
      <c r="DI24" s="3" t="s">
        <v>243</v>
      </c>
      <c r="DK24" s="3"/>
      <c r="DL24" s="3" t="s">
        <v>243</v>
      </c>
      <c r="DN24" s="3"/>
      <c r="DO24" s="3" t="s">
        <v>243</v>
      </c>
      <c r="DQ24" s="3"/>
      <c r="DR24" s="3" t="s">
        <v>243</v>
      </c>
      <c r="DT24" s="3"/>
      <c r="DU24" s="3" t="s">
        <v>243</v>
      </c>
      <c r="DW24" s="3"/>
      <c r="DX24" s="3" t="s">
        <v>243</v>
      </c>
      <c r="DZ24" s="3"/>
      <c r="EA24" s="3" t="s">
        <v>243</v>
      </c>
      <c r="EC24" s="3"/>
      <c r="ED24" s="3" t="s">
        <v>243</v>
      </c>
      <c r="EF24" s="3"/>
      <c r="EG24" s="3" t="s">
        <v>243</v>
      </c>
      <c r="EI24" s="3"/>
      <c r="EJ24" s="3" t="s">
        <v>261</v>
      </c>
      <c r="EL24" s="3"/>
    </row>
    <row r="25" spans="1:142" x14ac:dyDescent="0.25">
      <c r="A25" s="1">
        <v>43320.421354166698</v>
      </c>
      <c r="B25" s="1">
        <v>43320.454594907402</v>
      </c>
      <c r="C25" s="3" t="s">
        <v>142</v>
      </c>
      <c r="D25" s="3"/>
      <c r="E25">
        <v>200</v>
      </c>
      <c r="F25" s="3"/>
      <c r="G25" s="1"/>
      <c r="H25" s="3" t="s">
        <v>262</v>
      </c>
      <c r="J25" s="3"/>
      <c r="K25" s="3" t="s">
        <v>144</v>
      </c>
      <c r="M25" s="3"/>
      <c r="N25" s="11">
        <v>2562</v>
      </c>
      <c r="P25" s="3"/>
      <c r="Q25" s="3" t="s">
        <v>146</v>
      </c>
      <c r="S25" s="3"/>
      <c r="T25" s="3" t="s">
        <v>162</v>
      </c>
      <c r="V25" s="3"/>
      <c r="X25" s="3"/>
      <c r="Y25" s="3" t="s">
        <v>157</v>
      </c>
      <c r="AA25" s="3"/>
      <c r="AB25" s="3" t="s">
        <v>157</v>
      </c>
      <c r="AD25" s="3"/>
      <c r="AE25" s="3" t="s">
        <v>157</v>
      </c>
      <c r="AG25" s="3"/>
      <c r="AH25" s="3" t="s">
        <v>157</v>
      </c>
      <c r="AJ25" s="3"/>
      <c r="AK25" s="3" t="s">
        <v>157</v>
      </c>
      <c r="AM25" s="3"/>
      <c r="AN25" s="3" t="s">
        <v>157</v>
      </c>
      <c r="AP25" s="3"/>
      <c r="AQ25" s="3" t="s">
        <v>157</v>
      </c>
      <c r="AS25" s="3"/>
      <c r="AT25" s="3" t="s">
        <v>157</v>
      </c>
      <c r="AV25" s="3"/>
      <c r="AW25" s="3" t="s">
        <v>157</v>
      </c>
      <c r="AY25" s="3"/>
      <c r="AZ25" s="3" t="s">
        <v>157</v>
      </c>
      <c r="BA25">
        <v>100</v>
      </c>
      <c r="BB25" s="3"/>
      <c r="BC25" s="3" t="s">
        <v>150</v>
      </c>
      <c r="BD25">
        <v>25</v>
      </c>
      <c r="BE25" s="3"/>
      <c r="BF25" s="2">
        <v>43307</v>
      </c>
      <c r="BH25" s="3"/>
      <c r="BI25" s="3" t="s">
        <v>263</v>
      </c>
      <c r="BK25" s="3"/>
      <c r="BL25" s="3" t="s">
        <v>152</v>
      </c>
      <c r="BM25">
        <v>75</v>
      </c>
      <c r="BN25" s="3"/>
      <c r="BO25" s="3"/>
      <c r="BQ25" s="3"/>
      <c r="BR25" s="3"/>
      <c r="BT25" s="3"/>
      <c r="BU25" s="3"/>
      <c r="BW25" s="3"/>
      <c r="BY25" s="3"/>
      <c r="BZ25" s="3"/>
      <c r="CB25" s="3"/>
      <c r="CC25" s="3"/>
      <c r="CE25" s="3"/>
      <c r="CF25" s="3"/>
      <c r="CH25" s="3"/>
      <c r="CI25" s="3"/>
      <c r="CK25" s="3"/>
      <c r="CL25" s="3"/>
      <c r="CN25" s="3"/>
      <c r="CO25" s="3"/>
      <c r="CQ25" s="3"/>
      <c r="CR25" s="3"/>
      <c r="CT25" s="3"/>
      <c r="CU25" s="3"/>
      <c r="CW25" s="3"/>
      <c r="CX25" s="3"/>
      <c r="CZ25" s="3"/>
      <c r="DA25" s="3"/>
      <c r="DC25" s="3"/>
      <c r="DE25" s="3"/>
      <c r="DF25" s="3"/>
      <c r="DH25" s="3"/>
      <c r="DI25" s="3"/>
      <c r="DK25" s="3"/>
      <c r="DL25" s="3"/>
      <c r="DN25" s="3"/>
      <c r="DO25" s="3"/>
      <c r="DQ25" s="3"/>
      <c r="DR25" s="3"/>
      <c r="DT25" s="3"/>
      <c r="DU25" s="3"/>
      <c r="DW25" s="3"/>
      <c r="DX25" s="3"/>
      <c r="DZ25" s="3"/>
      <c r="EA25" s="3"/>
      <c r="EC25" s="3"/>
      <c r="ED25" s="3"/>
      <c r="EF25" s="3"/>
      <c r="EG25" s="3"/>
      <c r="EI25" s="3"/>
      <c r="EJ25" s="3" t="s">
        <v>264</v>
      </c>
      <c r="EL25" s="3"/>
    </row>
    <row r="26" spans="1:142" x14ac:dyDescent="0.25">
      <c r="A26" s="1">
        <v>43320.538726851897</v>
      </c>
      <c r="B26" s="1">
        <v>43320.570844907401</v>
      </c>
      <c r="C26" s="3" t="s">
        <v>142</v>
      </c>
      <c r="D26" s="3"/>
      <c r="E26">
        <v>200</v>
      </c>
      <c r="F26" s="3"/>
      <c r="G26" s="1"/>
      <c r="H26" s="3" t="s">
        <v>265</v>
      </c>
      <c r="J26" s="3"/>
      <c r="K26" s="3" t="s">
        <v>255</v>
      </c>
      <c r="M26" s="3"/>
      <c r="N26" s="11">
        <v>2233</v>
      </c>
      <c r="P26" s="3"/>
      <c r="Q26" s="3" t="s">
        <v>146</v>
      </c>
      <c r="S26" s="3"/>
      <c r="T26" s="3" t="s">
        <v>162</v>
      </c>
      <c r="V26" s="3"/>
      <c r="X26" s="3"/>
      <c r="Y26" s="3" t="s">
        <v>148</v>
      </c>
      <c r="AA26" s="3"/>
      <c r="AB26" s="3" t="s">
        <v>148</v>
      </c>
      <c r="AD26" s="3"/>
      <c r="AE26" s="3" t="s">
        <v>148</v>
      </c>
      <c r="AG26" s="3"/>
      <c r="AH26" s="3" t="s">
        <v>148</v>
      </c>
      <c r="AJ26" s="3"/>
      <c r="AK26" s="3" t="s">
        <v>148</v>
      </c>
      <c r="AM26" s="3"/>
      <c r="AN26" s="3" t="s">
        <v>148</v>
      </c>
      <c r="AP26" s="3"/>
      <c r="AQ26" s="3" t="s">
        <v>148</v>
      </c>
      <c r="AS26" s="3"/>
      <c r="AT26" s="3" t="s">
        <v>148</v>
      </c>
      <c r="AV26" s="3"/>
      <c r="AW26" s="3" t="s">
        <v>148</v>
      </c>
      <c r="AY26" s="3"/>
      <c r="AZ26" s="3" t="s">
        <v>148</v>
      </c>
      <c r="BA26">
        <v>100</v>
      </c>
      <c r="BB26" s="3"/>
      <c r="BC26" s="3" t="s">
        <v>150</v>
      </c>
      <c r="BD26">
        <v>25</v>
      </c>
      <c r="BE26" s="3"/>
      <c r="BF26" s="2">
        <v>43320</v>
      </c>
      <c r="BH26" s="3"/>
      <c r="BI26" s="3" t="s">
        <v>266</v>
      </c>
      <c r="BK26" s="3"/>
      <c r="BL26" s="3" t="s">
        <v>152</v>
      </c>
      <c r="BM26">
        <v>75</v>
      </c>
      <c r="BN26" s="3"/>
      <c r="BO26" s="3"/>
      <c r="BQ26" s="3"/>
      <c r="BR26" s="3"/>
      <c r="BT26" s="3"/>
      <c r="BU26" s="3"/>
      <c r="BW26" s="3"/>
      <c r="BY26" s="3"/>
      <c r="BZ26" s="3"/>
      <c r="CB26" s="3"/>
      <c r="CC26" s="3"/>
      <c r="CE26" s="3"/>
      <c r="CF26" s="3"/>
      <c r="CH26" s="3"/>
      <c r="CI26" s="3"/>
      <c r="CK26" s="3"/>
      <c r="CL26" s="3"/>
      <c r="CN26" s="3"/>
      <c r="CO26" s="3"/>
      <c r="CQ26" s="3"/>
      <c r="CR26" s="3"/>
      <c r="CT26" s="3"/>
      <c r="CU26" s="3"/>
      <c r="CW26" s="3"/>
      <c r="CX26" s="3"/>
      <c r="CZ26" s="3"/>
      <c r="DA26" s="3"/>
      <c r="DC26" s="3"/>
      <c r="DE26" s="3"/>
      <c r="DF26" s="3"/>
      <c r="DH26" s="3"/>
      <c r="DI26" s="3"/>
      <c r="DK26" s="3"/>
      <c r="DL26" s="3"/>
      <c r="DN26" s="3"/>
      <c r="DO26" s="3"/>
      <c r="DQ26" s="3"/>
      <c r="DR26" s="3"/>
      <c r="DT26" s="3"/>
      <c r="DU26" s="3"/>
      <c r="DW26" s="3"/>
      <c r="DX26" s="3"/>
      <c r="DZ26" s="3"/>
      <c r="EA26" s="3"/>
      <c r="EC26" s="3"/>
      <c r="ED26" s="3"/>
      <c r="EF26" s="3"/>
      <c r="EG26" s="3"/>
      <c r="EI26" s="3"/>
      <c r="EJ26" s="3" t="s">
        <v>267</v>
      </c>
      <c r="EL26" s="3"/>
    </row>
    <row r="27" spans="1:142" x14ac:dyDescent="0.25">
      <c r="A27" s="1">
        <v>43320.5711226852</v>
      </c>
      <c r="B27" s="1">
        <v>43320.5788425926</v>
      </c>
      <c r="C27" s="3" t="s">
        <v>142</v>
      </c>
      <c r="D27" s="3"/>
      <c r="E27">
        <v>150</v>
      </c>
      <c r="F27" s="3"/>
      <c r="G27" s="1"/>
      <c r="H27" s="3" t="s">
        <v>268</v>
      </c>
      <c r="J27" s="3"/>
      <c r="K27" s="3" t="s">
        <v>144</v>
      </c>
      <c r="M27" s="3"/>
      <c r="N27" s="11">
        <v>2233</v>
      </c>
      <c r="P27" s="3"/>
      <c r="Q27" s="3" t="s">
        <v>146</v>
      </c>
      <c r="S27" s="3"/>
      <c r="T27" s="3" t="s">
        <v>162</v>
      </c>
      <c r="V27" s="3"/>
      <c r="X27" s="3"/>
      <c r="Y27" s="3" t="s">
        <v>148</v>
      </c>
      <c r="AA27" s="3"/>
      <c r="AB27" s="3" t="s">
        <v>148</v>
      </c>
      <c r="AD27" s="3"/>
      <c r="AE27" s="3" t="s">
        <v>148</v>
      </c>
      <c r="AG27" s="3"/>
      <c r="AH27" s="3" t="s">
        <v>148</v>
      </c>
      <c r="AJ27" s="3"/>
      <c r="AK27" s="3" t="s">
        <v>148</v>
      </c>
      <c r="AM27" s="3"/>
      <c r="AN27" s="3" t="s">
        <v>148</v>
      </c>
      <c r="AP27" s="3"/>
      <c r="AQ27" s="3" t="s">
        <v>148</v>
      </c>
      <c r="AS27" s="3"/>
      <c r="AT27" s="3" t="s">
        <v>148</v>
      </c>
      <c r="AV27" s="3"/>
      <c r="AW27" s="3" t="s">
        <v>148</v>
      </c>
      <c r="AY27" s="3"/>
      <c r="AZ27" s="3" t="s">
        <v>148</v>
      </c>
      <c r="BA27">
        <v>50</v>
      </c>
      <c r="BB27" s="3"/>
      <c r="BC27" s="3" t="s">
        <v>150</v>
      </c>
      <c r="BD27">
        <v>25</v>
      </c>
      <c r="BE27" s="3"/>
      <c r="BF27" s="2">
        <v>43320</v>
      </c>
      <c r="BH27" s="3"/>
      <c r="BI27" s="3" t="s">
        <v>269</v>
      </c>
      <c r="BK27" s="3"/>
      <c r="BL27" s="3" t="s">
        <v>152</v>
      </c>
      <c r="BM27">
        <v>75</v>
      </c>
      <c r="BN27" s="3"/>
      <c r="BO27" s="3"/>
      <c r="BQ27" s="3"/>
      <c r="BR27" s="3"/>
      <c r="BT27" s="3"/>
      <c r="BU27" s="3"/>
      <c r="BW27" s="3"/>
      <c r="BY27" s="3"/>
      <c r="BZ27" s="3"/>
      <c r="CB27" s="3"/>
      <c r="CC27" s="3"/>
      <c r="CE27" s="3"/>
      <c r="CF27" s="3"/>
      <c r="CH27" s="3"/>
      <c r="CI27" s="3"/>
      <c r="CK27" s="3"/>
      <c r="CL27" s="3"/>
      <c r="CN27" s="3"/>
      <c r="CO27" s="3"/>
      <c r="CQ27" s="3"/>
      <c r="CR27" s="3"/>
      <c r="CT27" s="3"/>
      <c r="CU27" s="3"/>
      <c r="CW27" s="3"/>
      <c r="CX27" s="3"/>
      <c r="CZ27" s="3"/>
      <c r="DA27" s="3"/>
      <c r="DC27" s="3"/>
      <c r="DE27" s="3"/>
      <c r="DF27" s="3"/>
      <c r="DH27" s="3"/>
      <c r="DI27" s="3"/>
      <c r="DK27" s="3"/>
      <c r="DL27" s="3"/>
      <c r="DN27" s="3"/>
      <c r="DO27" s="3"/>
      <c r="DQ27" s="3"/>
      <c r="DR27" s="3"/>
      <c r="DT27" s="3"/>
      <c r="DU27" s="3"/>
      <c r="DW27" s="3"/>
      <c r="DX27" s="3"/>
      <c r="DZ27" s="3"/>
      <c r="EA27" s="3"/>
      <c r="EC27" s="3"/>
      <c r="ED27" s="3"/>
      <c r="EF27" s="3"/>
      <c r="EG27" s="3"/>
      <c r="EI27" s="3"/>
      <c r="EJ27" s="3" t="s">
        <v>270</v>
      </c>
      <c r="EL27" s="3"/>
    </row>
    <row r="28" spans="1:142" x14ac:dyDescent="0.25">
      <c r="A28" s="1">
        <v>43321.561446759297</v>
      </c>
      <c r="B28" s="1">
        <v>43321.565601851798</v>
      </c>
      <c r="C28" s="3" t="s">
        <v>142</v>
      </c>
      <c r="D28" s="3"/>
      <c r="E28">
        <v>150</v>
      </c>
      <c r="F28" s="3"/>
      <c r="G28" s="1"/>
      <c r="H28" s="3" t="s">
        <v>271</v>
      </c>
      <c r="J28" s="3"/>
      <c r="K28" s="3" t="s">
        <v>144</v>
      </c>
      <c r="M28" s="3"/>
      <c r="N28" s="11">
        <v>2237</v>
      </c>
      <c r="P28" s="3"/>
      <c r="Q28" s="3" t="s">
        <v>146</v>
      </c>
      <c r="S28" s="3"/>
      <c r="T28" s="3" t="s">
        <v>162</v>
      </c>
      <c r="V28" s="3"/>
      <c r="X28" s="3"/>
      <c r="Y28" s="3" t="s">
        <v>157</v>
      </c>
      <c r="AA28" s="3"/>
      <c r="AB28" s="3" t="s">
        <v>149</v>
      </c>
      <c r="AD28" s="3"/>
      <c r="AE28" s="3" t="s">
        <v>149</v>
      </c>
      <c r="AG28" s="3"/>
      <c r="AH28" s="3" t="s">
        <v>148</v>
      </c>
      <c r="AJ28" s="3"/>
      <c r="AK28" s="3" t="s">
        <v>148</v>
      </c>
      <c r="AM28" s="3"/>
      <c r="AN28" s="3" t="s">
        <v>148</v>
      </c>
      <c r="AP28" s="3"/>
      <c r="AQ28" s="3" t="s">
        <v>148</v>
      </c>
      <c r="AS28" s="3"/>
      <c r="AT28" s="3" t="s">
        <v>148</v>
      </c>
      <c r="AV28" s="3"/>
      <c r="AW28" s="3" t="s">
        <v>148</v>
      </c>
      <c r="AY28" s="3"/>
      <c r="AZ28" s="3" t="s">
        <v>157</v>
      </c>
      <c r="BA28">
        <v>50</v>
      </c>
      <c r="BB28" s="3"/>
      <c r="BC28" s="3" t="s">
        <v>150</v>
      </c>
      <c r="BD28">
        <v>25</v>
      </c>
      <c r="BE28" s="3"/>
      <c r="BF28" s="2">
        <v>43328</v>
      </c>
      <c r="BH28" s="3"/>
      <c r="BI28" s="3" t="s">
        <v>273</v>
      </c>
      <c r="BK28" s="3"/>
      <c r="BL28" s="3" t="s">
        <v>274</v>
      </c>
      <c r="BM28">
        <v>75</v>
      </c>
      <c r="BN28" s="3"/>
      <c r="BO28" s="3"/>
      <c r="BQ28" s="3"/>
      <c r="BR28" s="3"/>
      <c r="BT28" s="3"/>
      <c r="BU28" s="3"/>
      <c r="BW28" s="3"/>
      <c r="BY28" s="3"/>
      <c r="BZ28" s="3"/>
      <c r="CB28" s="3"/>
      <c r="CC28" s="3"/>
      <c r="CE28" s="3"/>
      <c r="CF28" s="3"/>
      <c r="CH28" s="3"/>
      <c r="CI28" s="3"/>
      <c r="CK28" s="3"/>
      <c r="CL28" s="3"/>
      <c r="CN28" s="3"/>
      <c r="CO28" s="3"/>
      <c r="CQ28" s="3"/>
      <c r="CR28" s="3"/>
      <c r="CT28" s="3"/>
      <c r="CU28" s="3"/>
      <c r="CW28" s="3"/>
      <c r="CX28" s="3"/>
      <c r="CZ28" s="3"/>
      <c r="DA28" s="3"/>
      <c r="DC28" s="3"/>
      <c r="DE28" s="3"/>
      <c r="DF28" s="3"/>
      <c r="DH28" s="3"/>
      <c r="DI28" s="3"/>
      <c r="DK28" s="3"/>
      <c r="DL28" s="3"/>
      <c r="DN28" s="3"/>
      <c r="DO28" s="3"/>
      <c r="DQ28" s="3"/>
      <c r="DR28" s="3"/>
      <c r="DT28" s="3"/>
      <c r="DU28" s="3"/>
      <c r="DW28" s="3"/>
      <c r="DX28" s="3"/>
      <c r="DZ28" s="3"/>
      <c r="EA28" s="3"/>
      <c r="EC28" s="3"/>
      <c r="ED28" s="3"/>
      <c r="EF28" s="3"/>
      <c r="EG28" s="3"/>
      <c r="EI28" s="3"/>
      <c r="EJ28" s="3" t="s">
        <v>275</v>
      </c>
      <c r="EL28" s="3"/>
    </row>
    <row r="29" spans="1:142" x14ac:dyDescent="0.25">
      <c r="A29" s="1">
        <v>43321.566192129598</v>
      </c>
      <c r="B29" s="1">
        <v>43321.567789351902</v>
      </c>
      <c r="C29" s="3" t="s">
        <v>142</v>
      </c>
      <c r="D29" s="3"/>
      <c r="E29">
        <v>155</v>
      </c>
      <c r="F29" s="3"/>
      <c r="G29" s="1"/>
      <c r="H29" s="3" t="s">
        <v>271</v>
      </c>
      <c r="J29" s="3"/>
      <c r="K29" s="3" t="s">
        <v>144</v>
      </c>
      <c r="M29" s="3"/>
      <c r="N29" s="11">
        <v>2237</v>
      </c>
      <c r="P29" s="3"/>
      <c r="Q29" s="3" t="s">
        <v>146</v>
      </c>
      <c r="S29" s="3"/>
      <c r="T29" s="3" t="s">
        <v>162</v>
      </c>
      <c r="V29" s="3"/>
      <c r="X29" s="3"/>
      <c r="Y29" s="3" t="s">
        <v>157</v>
      </c>
      <c r="AA29" s="3"/>
      <c r="AB29" s="3" t="s">
        <v>149</v>
      </c>
      <c r="AD29" s="3"/>
      <c r="AE29" s="3" t="s">
        <v>148</v>
      </c>
      <c r="AG29" s="3"/>
      <c r="AH29" s="3" t="s">
        <v>148</v>
      </c>
      <c r="AJ29" s="3"/>
      <c r="AK29" s="3" t="s">
        <v>148</v>
      </c>
      <c r="AM29" s="3"/>
      <c r="AN29" s="3" t="s">
        <v>148</v>
      </c>
      <c r="AP29" s="3"/>
      <c r="AQ29" s="3" t="s">
        <v>148</v>
      </c>
      <c r="AS29" s="3"/>
      <c r="AT29" s="3" t="s">
        <v>148</v>
      </c>
      <c r="AV29" s="3"/>
      <c r="AW29" s="3" t="s">
        <v>148</v>
      </c>
      <c r="AY29" s="3"/>
      <c r="AZ29" s="3" t="s">
        <v>157</v>
      </c>
      <c r="BA29">
        <v>55</v>
      </c>
      <c r="BB29" s="3"/>
      <c r="BC29" s="3" t="s">
        <v>150</v>
      </c>
      <c r="BD29">
        <v>25</v>
      </c>
      <c r="BE29" s="3"/>
      <c r="BF29" s="2">
        <v>43297</v>
      </c>
      <c r="BH29" s="3"/>
      <c r="BI29" s="3" t="s">
        <v>276</v>
      </c>
      <c r="BK29" s="3"/>
      <c r="BL29" s="3" t="s">
        <v>152</v>
      </c>
      <c r="BM29">
        <v>75</v>
      </c>
      <c r="BN29" s="3"/>
      <c r="BO29" s="3"/>
      <c r="BQ29" s="3"/>
      <c r="BR29" s="3"/>
      <c r="BT29" s="3"/>
      <c r="BU29" s="3"/>
      <c r="BW29" s="3"/>
      <c r="BY29" s="3"/>
      <c r="BZ29" s="3"/>
      <c r="CB29" s="3"/>
      <c r="CC29" s="3"/>
      <c r="CE29" s="3"/>
      <c r="CF29" s="3"/>
      <c r="CH29" s="3"/>
      <c r="CI29" s="3"/>
      <c r="CK29" s="3"/>
      <c r="CL29" s="3"/>
      <c r="CN29" s="3"/>
      <c r="CO29" s="3"/>
      <c r="CQ29" s="3"/>
      <c r="CR29" s="3"/>
      <c r="CT29" s="3"/>
      <c r="CU29" s="3"/>
      <c r="CW29" s="3"/>
      <c r="CX29" s="3"/>
      <c r="CZ29" s="3"/>
      <c r="DA29" s="3"/>
      <c r="DC29" s="3"/>
      <c r="DE29" s="3"/>
      <c r="DF29" s="3"/>
      <c r="DH29" s="3"/>
      <c r="DI29" s="3"/>
      <c r="DK29" s="3"/>
      <c r="DL29" s="3"/>
      <c r="DN29" s="3"/>
      <c r="DO29" s="3"/>
      <c r="DQ29" s="3"/>
      <c r="DR29" s="3"/>
      <c r="DT29" s="3"/>
      <c r="DU29" s="3"/>
      <c r="DW29" s="3"/>
      <c r="DX29" s="3"/>
      <c r="DZ29" s="3"/>
      <c r="EA29" s="3"/>
      <c r="EC29" s="3"/>
      <c r="ED29" s="3"/>
      <c r="EF29" s="3"/>
      <c r="EG29" s="3"/>
      <c r="EI29" s="3"/>
      <c r="EJ29" s="3" t="s">
        <v>277</v>
      </c>
      <c r="EL29" s="3"/>
    </row>
    <row r="30" spans="1:142" x14ac:dyDescent="0.25">
      <c r="A30" s="1">
        <v>43321.592743055597</v>
      </c>
      <c r="B30" s="1">
        <v>43321.608124999999</v>
      </c>
      <c r="C30" s="3" t="s">
        <v>142</v>
      </c>
      <c r="D30" s="3"/>
      <c r="E30">
        <v>175</v>
      </c>
      <c r="F30" s="3"/>
      <c r="G30" s="1"/>
      <c r="H30" s="3" t="s">
        <v>278</v>
      </c>
      <c r="J30" s="3"/>
      <c r="K30" s="3" t="s">
        <v>144</v>
      </c>
      <c r="M30" s="3"/>
      <c r="N30" s="11">
        <v>2483</v>
      </c>
      <c r="P30" s="3"/>
      <c r="Q30" s="3" t="s">
        <v>146</v>
      </c>
      <c r="S30" s="3"/>
      <c r="T30" s="3" t="s">
        <v>162</v>
      </c>
      <c r="V30" s="3"/>
      <c r="X30" s="3"/>
      <c r="Y30" s="3" t="s">
        <v>148</v>
      </c>
      <c r="AA30" s="3"/>
      <c r="AB30" s="3" t="s">
        <v>148</v>
      </c>
      <c r="AD30" s="3"/>
      <c r="AE30" s="3" t="s">
        <v>148</v>
      </c>
      <c r="AG30" s="3"/>
      <c r="AH30" s="3" t="s">
        <v>148</v>
      </c>
      <c r="AJ30" s="3"/>
      <c r="AK30" s="3" t="s">
        <v>148</v>
      </c>
      <c r="AM30" s="3"/>
      <c r="AN30" s="3" t="s">
        <v>157</v>
      </c>
      <c r="AP30" s="3"/>
      <c r="AQ30" s="3" t="s">
        <v>157</v>
      </c>
      <c r="AS30" s="3"/>
      <c r="AT30" s="3" t="s">
        <v>157</v>
      </c>
      <c r="AV30" s="3"/>
      <c r="AW30" s="3" t="s">
        <v>157</v>
      </c>
      <c r="AY30" s="3"/>
      <c r="AZ30" s="3" t="s">
        <v>157</v>
      </c>
      <c r="BA30">
        <v>75</v>
      </c>
      <c r="BB30" s="3"/>
      <c r="BC30" s="3" t="s">
        <v>150</v>
      </c>
      <c r="BD30">
        <v>25</v>
      </c>
      <c r="BE30" s="3"/>
      <c r="BF30" s="2">
        <v>43321</v>
      </c>
      <c r="BH30" s="3"/>
      <c r="BI30" s="3" t="s">
        <v>280</v>
      </c>
      <c r="BK30" s="3"/>
      <c r="BL30" s="3" t="s">
        <v>152</v>
      </c>
      <c r="BM30">
        <v>75</v>
      </c>
      <c r="BN30" s="3"/>
      <c r="BO30" s="3"/>
      <c r="BQ30" s="3"/>
      <c r="BR30" s="3"/>
      <c r="BT30" s="3"/>
      <c r="BU30" s="3"/>
      <c r="BW30" s="3"/>
      <c r="BY30" s="3"/>
      <c r="BZ30" s="3"/>
      <c r="CB30" s="3"/>
      <c r="CC30" s="3"/>
      <c r="CE30" s="3"/>
      <c r="CF30" s="3"/>
      <c r="CH30" s="3"/>
      <c r="CI30" s="3"/>
      <c r="CK30" s="3"/>
      <c r="CL30" s="3"/>
      <c r="CN30" s="3"/>
      <c r="CO30" s="3"/>
      <c r="CQ30" s="3"/>
      <c r="CR30" s="3"/>
      <c r="CT30" s="3"/>
      <c r="CU30" s="3"/>
      <c r="CW30" s="3"/>
      <c r="CX30" s="3"/>
      <c r="CZ30" s="3"/>
      <c r="DA30" s="3"/>
      <c r="DC30" s="3"/>
      <c r="DE30" s="3"/>
      <c r="DF30" s="3"/>
      <c r="DH30" s="3"/>
      <c r="DI30" s="3"/>
      <c r="DK30" s="3"/>
      <c r="DL30" s="3"/>
      <c r="DN30" s="3"/>
      <c r="DO30" s="3"/>
      <c r="DQ30" s="3"/>
      <c r="DR30" s="3"/>
      <c r="DT30" s="3"/>
      <c r="DU30" s="3"/>
      <c r="DW30" s="3"/>
      <c r="DX30" s="3"/>
      <c r="DZ30" s="3"/>
      <c r="EA30" s="3"/>
      <c r="EC30" s="3"/>
      <c r="ED30" s="3"/>
      <c r="EF30" s="3"/>
      <c r="EG30" s="3"/>
      <c r="EI30" s="3"/>
      <c r="EJ30" s="3" t="s">
        <v>281</v>
      </c>
      <c r="EL30" s="3"/>
    </row>
    <row r="31" spans="1:142" x14ac:dyDescent="0.25">
      <c r="A31" s="1">
        <v>43321.642268518503</v>
      </c>
      <c r="B31" s="1">
        <v>43321.647164351903</v>
      </c>
      <c r="C31" s="3" t="s">
        <v>142</v>
      </c>
      <c r="D31" s="3"/>
      <c r="E31">
        <v>25</v>
      </c>
      <c r="F31" s="3"/>
      <c r="G31" s="1"/>
      <c r="H31" s="3" t="s">
        <v>282</v>
      </c>
      <c r="J31" s="3"/>
      <c r="K31" s="3" t="s">
        <v>144</v>
      </c>
      <c r="M31" s="3"/>
      <c r="N31" s="11">
        <v>2281</v>
      </c>
      <c r="P31" s="3"/>
      <c r="Q31" s="3" t="s">
        <v>146</v>
      </c>
      <c r="S31" s="3"/>
      <c r="T31" s="3" t="s">
        <v>284</v>
      </c>
      <c r="V31" s="3"/>
      <c r="X31" s="3"/>
      <c r="Y31" s="3" t="s">
        <v>149</v>
      </c>
      <c r="AA31" s="3"/>
      <c r="AB31" s="3" t="s">
        <v>149</v>
      </c>
      <c r="AD31" s="3"/>
      <c r="AE31" s="3" t="s">
        <v>149</v>
      </c>
      <c r="AG31" s="3"/>
      <c r="AH31" s="3" t="s">
        <v>149</v>
      </c>
      <c r="AJ31" s="3"/>
      <c r="AK31" s="3" t="s">
        <v>149</v>
      </c>
      <c r="AM31" s="3"/>
      <c r="AN31" s="3" t="s">
        <v>148</v>
      </c>
      <c r="AP31" s="3"/>
      <c r="AQ31" s="3" t="s">
        <v>148</v>
      </c>
      <c r="AS31" s="3"/>
      <c r="AT31" s="3" t="s">
        <v>148</v>
      </c>
      <c r="AV31" s="3"/>
      <c r="AW31" s="3" t="s">
        <v>148</v>
      </c>
      <c r="AY31" s="3"/>
      <c r="AZ31" s="3" t="s">
        <v>148</v>
      </c>
      <c r="BA31">
        <v>25</v>
      </c>
      <c r="BB31" s="3"/>
      <c r="BC31" s="3" t="s">
        <v>258</v>
      </c>
      <c r="BD31">
        <v>0</v>
      </c>
      <c r="BE31" s="3"/>
      <c r="BF31" s="2"/>
      <c r="BH31" s="3"/>
      <c r="BI31" s="3"/>
      <c r="BK31" s="3"/>
      <c r="BL31" s="3"/>
      <c r="BM31">
        <v>0</v>
      </c>
      <c r="BN31" s="3"/>
      <c r="BO31" s="3"/>
      <c r="BQ31" s="3"/>
      <c r="BR31" s="3"/>
      <c r="BT31" s="3"/>
      <c r="BU31" s="3"/>
      <c r="BW31" s="3"/>
      <c r="BY31" s="3"/>
      <c r="BZ31" s="3"/>
      <c r="CB31" s="3"/>
      <c r="CC31" s="3"/>
      <c r="CE31" s="3"/>
      <c r="CF31" s="3"/>
      <c r="CH31" s="3"/>
      <c r="CI31" s="3"/>
      <c r="CK31" s="3"/>
      <c r="CL31" s="3"/>
      <c r="CN31" s="3"/>
      <c r="CO31" s="3"/>
      <c r="CQ31" s="3"/>
      <c r="CR31" s="3"/>
      <c r="CT31" s="3"/>
      <c r="CU31" s="3"/>
      <c r="CW31" s="3"/>
      <c r="CX31" s="3"/>
      <c r="CZ31" s="3"/>
      <c r="DA31" s="3"/>
      <c r="DC31" s="3"/>
      <c r="DE31" s="3"/>
      <c r="DF31" s="3"/>
      <c r="DH31" s="3"/>
      <c r="DI31" s="3"/>
      <c r="DK31" s="3"/>
      <c r="DL31" s="3"/>
      <c r="DN31" s="3"/>
      <c r="DO31" s="3"/>
      <c r="DQ31" s="3"/>
      <c r="DR31" s="3"/>
      <c r="DT31" s="3"/>
      <c r="DU31" s="3"/>
      <c r="DW31" s="3"/>
      <c r="DX31" s="3"/>
      <c r="DZ31" s="3"/>
      <c r="EA31" s="3"/>
      <c r="EC31" s="3"/>
      <c r="ED31" s="3"/>
      <c r="EF31" s="3"/>
      <c r="EG31" s="3"/>
      <c r="EI31" s="3"/>
      <c r="EJ31" s="3" t="s">
        <v>285</v>
      </c>
      <c r="EL31" s="3"/>
    </row>
    <row r="32" spans="1:142" x14ac:dyDescent="0.25">
      <c r="A32" s="1">
        <v>43321.715023148099</v>
      </c>
      <c r="B32" s="1">
        <v>43321.720775463</v>
      </c>
      <c r="C32" s="3" t="s">
        <v>142</v>
      </c>
      <c r="D32" s="3"/>
      <c r="E32">
        <v>200</v>
      </c>
      <c r="F32" s="3"/>
      <c r="G32" s="1"/>
      <c r="H32" s="3" t="s">
        <v>286</v>
      </c>
      <c r="J32" s="3"/>
      <c r="K32" s="3" t="s">
        <v>144</v>
      </c>
      <c r="M32" s="3"/>
      <c r="N32" s="11">
        <v>2331</v>
      </c>
      <c r="P32" s="3"/>
      <c r="Q32" s="3" t="s">
        <v>197</v>
      </c>
      <c r="S32" s="3"/>
      <c r="T32" s="3" t="s">
        <v>162</v>
      </c>
      <c r="V32" s="3"/>
      <c r="X32" s="3"/>
      <c r="Y32" s="3" t="s">
        <v>157</v>
      </c>
      <c r="AA32" s="3"/>
      <c r="AB32" s="3" t="s">
        <v>157</v>
      </c>
      <c r="AD32" s="3"/>
      <c r="AE32" s="3" t="s">
        <v>157</v>
      </c>
      <c r="AG32" s="3"/>
      <c r="AH32" s="3" t="s">
        <v>157</v>
      </c>
      <c r="AJ32" s="3"/>
      <c r="AK32" s="3" t="s">
        <v>157</v>
      </c>
      <c r="AM32" s="3"/>
      <c r="AN32" s="3" t="s">
        <v>157</v>
      </c>
      <c r="AP32" s="3"/>
      <c r="AQ32" s="3" t="s">
        <v>157</v>
      </c>
      <c r="AS32" s="3"/>
      <c r="AT32" s="3" t="s">
        <v>157</v>
      </c>
      <c r="AV32" s="3"/>
      <c r="AW32" s="3" t="s">
        <v>157</v>
      </c>
      <c r="AY32" s="3"/>
      <c r="AZ32" s="3" t="s">
        <v>157</v>
      </c>
      <c r="BA32">
        <v>100</v>
      </c>
      <c r="BB32" s="3"/>
      <c r="BC32" s="3" t="s">
        <v>150</v>
      </c>
      <c r="BD32">
        <v>25</v>
      </c>
      <c r="BE32" s="3"/>
      <c r="BF32" s="2">
        <v>43320</v>
      </c>
      <c r="BH32" s="3"/>
      <c r="BI32" s="3" t="s">
        <v>287</v>
      </c>
      <c r="BK32" s="3"/>
      <c r="BL32" s="3" t="s">
        <v>152</v>
      </c>
      <c r="BM32">
        <v>75</v>
      </c>
      <c r="BN32" s="3"/>
      <c r="BO32" s="3"/>
      <c r="BQ32" s="3"/>
      <c r="BR32" s="3"/>
      <c r="BT32" s="3"/>
      <c r="BU32" s="3"/>
      <c r="BW32" s="3"/>
      <c r="BY32" s="3"/>
      <c r="BZ32" s="3"/>
      <c r="CB32" s="3"/>
      <c r="CC32" s="3"/>
      <c r="CE32" s="3"/>
      <c r="CF32" s="3"/>
      <c r="CH32" s="3"/>
      <c r="CI32" s="3"/>
      <c r="CK32" s="3"/>
      <c r="CL32" s="3"/>
      <c r="CN32" s="3"/>
      <c r="CO32" s="3"/>
      <c r="CQ32" s="3"/>
      <c r="CR32" s="3"/>
      <c r="CT32" s="3"/>
      <c r="CU32" s="3"/>
      <c r="CW32" s="3"/>
      <c r="CX32" s="3"/>
      <c r="CZ32" s="3"/>
      <c r="DA32" s="3"/>
      <c r="DC32" s="3"/>
      <c r="DE32" s="3"/>
      <c r="DF32" s="3"/>
      <c r="DH32" s="3"/>
      <c r="DI32" s="3"/>
      <c r="DK32" s="3"/>
      <c r="DL32" s="3"/>
      <c r="DN32" s="3"/>
      <c r="DO32" s="3"/>
      <c r="DQ32" s="3"/>
      <c r="DR32" s="3"/>
      <c r="DT32" s="3"/>
      <c r="DU32" s="3"/>
      <c r="DW32" s="3"/>
      <c r="DX32" s="3"/>
      <c r="DZ32" s="3"/>
      <c r="EA32" s="3"/>
      <c r="EC32" s="3"/>
      <c r="ED32" s="3"/>
      <c r="EF32" s="3"/>
      <c r="EG32" s="3"/>
      <c r="EI32" s="3"/>
      <c r="EJ32" s="3" t="s">
        <v>288</v>
      </c>
      <c r="EL32" s="3"/>
    </row>
    <row r="33" spans="1:142" x14ac:dyDescent="0.25">
      <c r="A33" s="1">
        <v>43321.723055555602</v>
      </c>
      <c r="B33" s="1">
        <v>43321.723680555602</v>
      </c>
      <c r="C33" s="3" t="s">
        <v>142</v>
      </c>
      <c r="D33" s="3"/>
      <c r="E33">
        <v>200</v>
      </c>
      <c r="F33" s="3"/>
      <c r="G33" s="1"/>
      <c r="H33" s="3" t="s">
        <v>289</v>
      </c>
      <c r="J33" s="3"/>
      <c r="K33" s="3" t="s">
        <v>144</v>
      </c>
      <c r="M33" s="3"/>
      <c r="N33" s="11">
        <v>2331</v>
      </c>
      <c r="P33" s="3"/>
      <c r="Q33" s="3" t="s">
        <v>197</v>
      </c>
      <c r="S33" s="3"/>
      <c r="T33" s="3" t="s">
        <v>162</v>
      </c>
      <c r="V33" s="3"/>
      <c r="X33" s="3"/>
      <c r="Y33" s="3" t="s">
        <v>157</v>
      </c>
      <c r="AA33" s="3"/>
      <c r="AB33" s="3" t="s">
        <v>157</v>
      </c>
      <c r="AD33" s="3"/>
      <c r="AE33" s="3" t="s">
        <v>157</v>
      </c>
      <c r="AG33" s="3"/>
      <c r="AH33" s="3" t="s">
        <v>157</v>
      </c>
      <c r="AJ33" s="3"/>
      <c r="AK33" s="3" t="s">
        <v>157</v>
      </c>
      <c r="AM33" s="3"/>
      <c r="AN33" s="3" t="s">
        <v>157</v>
      </c>
      <c r="AP33" s="3"/>
      <c r="AQ33" s="3" t="s">
        <v>157</v>
      </c>
      <c r="AS33" s="3"/>
      <c r="AT33" s="3" t="s">
        <v>157</v>
      </c>
      <c r="AV33" s="3"/>
      <c r="AW33" s="3" t="s">
        <v>157</v>
      </c>
      <c r="AY33" s="3"/>
      <c r="AZ33" s="3" t="s">
        <v>157</v>
      </c>
      <c r="BA33">
        <v>100</v>
      </c>
      <c r="BB33" s="3"/>
      <c r="BC33" s="3" t="s">
        <v>150</v>
      </c>
      <c r="BD33">
        <v>25</v>
      </c>
      <c r="BE33" s="3"/>
      <c r="BF33" s="2">
        <v>43320</v>
      </c>
      <c r="BH33" s="3"/>
      <c r="BI33" s="3" t="s">
        <v>287</v>
      </c>
      <c r="BK33" s="3"/>
      <c r="BL33" s="3" t="s">
        <v>152</v>
      </c>
      <c r="BM33">
        <v>75</v>
      </c>
      <c r="BN33" s="3"/>
      <c r="BO33" s="3"/>
      <c r="BQ33" s="3"/>
      <c r="BR33" s="3"/>
      <c r="BT33" s="3"/>
      <c r="BU33" s="3"/>
      <c r="BW33" s="3"/>
      <c r="BY33" s="3"/>
      <c r="BZ33" s="3"/>
      <c r="CB33" s="3"/>
      <c r="CC33" s="3"/>
      <c r="CE33" s="3"/>
      <c r="CF33" s="3"/>
      <c r="CH33" s="3"/>
      <c r="CI33" s="3"/>
      <c r="CK33" s="3"/>
      <c r="CL33" s="3"/>
      <c r="CN33" s="3"/>
      <c r="CO33" s="3"/>
      <c r="CQ33" s="3"/>
      <c r="CR33" s="3"/>
      <c r="CT33" s="3"/>
      <c r="CU33" s="3"/>
      <c r="CW33" s="3"/>
      <c r="CX33" s="3"/>
      <c r="CZ33" s="3"/>
      <c r="DA33" s="3"/>
      <c r="DC33" s="3"/>
      <c r="DE33" s="3"/>
      <c r="DF33" s="3"/>
      <c r="DH33" s="3"/>
      <c r="DI33" s="3"/>
      <c r="DK33" s="3"/>
      <c r="DL33" s="3"/>
      <c r="DN33" s="3"/>
      <c r="DO33" s="3"/>
      <c r="DQ33" s="3"/>
      <c r="DR33" s="3"/>
      <c r="DT33" s="3"/>
      <c r="DU33" s="3"/>
      <c r="DW33" s="3"/>
      <c r="DX33" s="3"/>
      <c r="DZ33" s="3"/>
      <c r="EA33" s="3"/>
      <c r="EC33" s="3"/>
      <c r="ED33" s="3"/>
      <c r="EF33" s="3"/>
      <c r="EG33" s="3"/>
      <c r="EI33" s="3"/>
      <c r="EJ33" s="3" t="s">
        <v>288</v>
      </c>
      <c r="EL33" s="3"/>
    </row>
    <row r="34" spans="1:142" x14ac:dyDescent="0.25">
      <c r="A34" s="1">
        <v>43322.575960648101</v>
      </c>
      <c r="B34" s="1">
        <v>43322.581516203703</v>
      </c>
      <c r="C34" s="3" t="s">
        <v>142</v>
      </c>
      <c r="D34" s="3"/>
      <c r="E34">
        <v>200</v>
      </c>
      <c r="F34" s="3"/>
      <c r="G34" s="1"/>
      <c r="H34" s="3" t="s">
        <v>290</v>
      </c>
      <c r="J34" s="3"/>
      <c r="K34" s="3" t="s">
        <v>144</v>
      </c>
      <c r="M34" s="3"/>
      <c r="N34" s="11">
        <v>2390</v>
      </c>
      <c r="P34" s="3"/>
      <c r="Q34" s="3" t="s">
        <v>146</v>
      </c>
      <c r="S34" s="3"/>
      <c r="T34" s="3" t="s">
        <v>292</v>
      </c>
      <c r="V34" s="3"/>
      <c r="X34" s="3"/>
      <c r="Y34" s="3" t="s">
        <v>157</v>
      </c>
      <c r="AA34" s="3"/>
      <c r="AB34" s="3" t="s">
        <v>157</v>
      </c>
      <c r="AD34" s="3"/>
      <c r="AE34" s="3" t="s">
        <v>157</v>
      </c>
      <c r="AG34" s="3"/>
      <c r="AH34" s="3" t="s">
        <v>157</v>
      </c>
      <c r="AJ34" s="3"/>
      <c r="AK34" s="3" t="s">
        <v>157</v>
      </c>
      <c r="AM34" s="3"/>
      <c r="AN34" s="3" t="s">
        <v>157</v>
      </c>
      <c r="AP34" s="3"/>
      <c r="AQ34" s="3" t="s">
        <v>157</v>
      </c>
      <c r="AS34" s="3"/>
      <c r="AT34" s="3" t="s">
        <v>157</v>
      </c>
      <c r="AV34" s="3"/>
      <c r="AW34" s="3" t="s">
        <v>157</v>
      </c>
      <c r="AY34" s="3"/>
      <c r="AZ34" s="3" t="s">
        <v>157</v>
      </c>
      <c r="BA34">
        <v>100</v>
      </c>
      <c r="BB34" s="3"/>
      <c r="BC34" s="3" t="s">
        <v>150</v>
      </c>
      <c r="BD34">
        <v>25</v>
      </c>
      <c r="BE34" s="3"/>
      <c r="BF34" s="2">
        <v>43322</v>
      </c>
      <c r="BH34" s="3"/>
      <c r="BI34" s="3" t="s">
        <v>293</v>
      </c>
      <c r="BK34" s="3"/>
      <c r="BL34" s="3" t="s">
        <v>294</v>
      </c>
      <c r="BM34">
        <v>75</v>
      </c>
      <c r="BN34" s="3"/>
      <c r="BO34" s="3"/>
      <c r="BQ34" s="3"/>
      <c r="BR34" s="3"/>
      <c r="BT34" s="3"/>
      <c r="BU34" s="3"/>
      <c r="BW34" s="3"/>
      <c r="BY34" s="3"/>
      <c r="BZ34" s="3"/>
      <c r="CB34" s="3"/>
      <c r="CC34" s="3"/>
      <c r="CE34" s="3"/>
      <c r="CF34" s="3"/>
      <c r="CH34" s="3"/>
      <c r="CI34" s="3"/>
      <c r="CK34" s="3"/>
      <c r="CL34" s="3"/>
      <c r="CN34" s="3"/>
      <c r="CO34" s="3"/>
      <c r="CQ34" s="3"/>
      <c r="CR34" s="3"/>
      <c r="CT34" s="3"/>
      <c r="CU34" s="3"/>
      <c r="CW34" s="3"/>
      <c r="CX34" s="3"/>
      <c r="CZ34" s="3"/>
      <c r="DA34" s="3"/>
      <c r="DC34" s="3"/>
      <c r="DE34" s="3"/>
      <c r="DF34" s="3"/>
      <c r="DH34" s="3"/>
      <c r="DI34" s="3"/>
      <c r="DK34" s="3"/>
      <c r="DL34" s="3"/>
      <c r="DN34" s="3"/>
      <c r="DO34" s="3"/>
      <c r="DQ34" s="3"/>
      <c r="DR34" s="3"/>
      <c r="DT34" s="3"/>
      <c r="DU34" s="3"/>
      <c r="DW34" s="3"/>
      <c r="DX34" s="3"/>
      <c r="DZ34" s="3"/>
      <c r="EA34" s="3"/>
      <c r="EC34" s="3"/>
      <c r="ED34" s="3"/>
      <c r="EF34" s="3"/>
      <c r="EG34" s="3"/>
      <c r="EI34" s="3"/>
      <c r="EJ34" s="3" t="s">
        <v>295</v>
      </c>
      <c r="EL34" s="3"/>
    </row>
    <row r="35" spans="1:142" x14ac:dyDescent="0.25">
      <c r="A35" s="1">
        <v>43325.646574074097</v>
      </c>
      <c r="B35" s="1">
        <v>43325.653981481497</v>
      </c>
      <c r="C35" s="3" t="s">
        <v>142</v>
      </c>
      <c r="D35" s="3"/>
      <c r="E35">
        <v>190</v>
      </c>
      <c r="F35" s="3"/>
      <c r="G35" s="1"/>
      <c r="H35" s="3" t="s">
        <v>296</v>
      </c>
      <c r="J35" s="3"/>
      <c r="K35" s="3" t="s">
        <v>144</v>
      </c>
      <c r="M35" s="3"/>
      <c r="N35" s="11">
        <v>2554</v>
      </c>
      <c r="P35" s="3"/>
      <c r="Q35" s="3" t="s">
        <v>146</v>
      </c>
      <c r="S35" s="3"/>
      <c r="T35" s="3" t="s">
        <v>298</v>
      </c>
      <c r="V35" s="3"/>
      <c r="X35" s="3"/>
      <c r="Y35" s="3" t="s">
        <v>157</v>
      </c>
      <c r="AA35" s="3"/>
      <c r="AB35" s="3" t="s">
        <v>157</v>
      </c>
      <c r="AD35" s="3"/>
      <c r="AE35" s="3" t="s">
        <v>157</v>
      </c>
      <c r="AG35" s="3"/>
      <c r="AH35" s="3" t="s">
        <v>157</v>
      </c>
      <c r="AJ35" s="3"/>
      <c r="AK35" s="3" t="s">
        <v>149</v>
      </c>
      <c r="AM35" s="3"/>
      <c r="AN35" s="3" t="s">
        <v>157</v>
      </c>
      <c r="AP35" s="3"/>
      <c r="AQ35" s="3" t="s">
        <v>157</v>
      </c>
      <c r="AS35" s="3"/>
      <c r="AT35" s="3" t="s">
        <v>157</v>
      </c>
      <c r="AV35" s="3"/>
      <c r="AW35" s="3" t="s">
        <v>157</v>
      </c>
      <c r="AY35" s="3"/>
      <c r="AZ35" s="3" t="s">
        <v>157</v>
      </c>
      <c r="BA35">
        <v>90</v>
      </c>
      <c r="BB35" s="3"/>
      <c r="BC35" s="3" t="s">
        <v>150</v>
      </c>
      <c r="BD35">
        <v>25</v>
      </c>
      <c r="BE35" s="3"/>
      <c r="BF35" s="2">
        <v>43146</v>
      </c>
      <c r="BH35" s="3"/>
      <c r="BI35" s="3" t="s">
        <v>299</v>
      </c>
      <c r="BK35" s="3"/>
      <c r="BL35" s="3" t="s">
        <v>152</v>
      </c>
      <c r="BM35">
        <v>75</v>
      </c>
      <c r="BN35" s="3"/>
      <c r="BO35" s="3"/>
      <c r="BQ35" s="3"/>
      <c r="BR35" s="3"/>
      <c r="BT35" s="3"/>
      <c r="BU35" s="3"/>
      <c r="BW35" s="3"/>
      <c r="BY35" s="3"/>
      <c r="BZ35" s="3"/>
      <c r="CB35" s="3"/>
      <c r="CC35" s="3"/>
      <c r="CE35" s="3"/>
      <c r="CF35" s="3"/>
      <c r="CH35" s="3"/>
      <c r="CI35" s="3"/>
      <c r="CK35" s="3"/>
      <c r="CL35" s="3"/>
      <c r="CN35" s="3"/>
      <c r="CO35" s="3"/>
      <c r="CQ35" s="3"/>
      <c r="CR35" s="3"/>
      <c r="CT35" s="3"/>
      <c r="CU35" s="3"/>
      <c r="CW35" s="3"/>
      <c r="CX35" s="3"/>
      <c r="CZ35" s="3"/>
      <c r="DA35" s="3"/>
      <c r="DC35" s="3"/>
      <c r="DE35" s="3"/>
      <c r="DF35" s="3"/>
      <c r="DH35" s="3"/>
      <c r="DI35" s="3"/>
      <c r="DK35" s="3"/>
      <c r="DL35" s="3"/>
      <c r="DN35" s="3"/>
      <c r="DO35" s="3"/>
      <c r="DQ35" s="3"/>
      <c r="DR35" s="3"/>
      <c r="DT35" s="3"/>
      <c r="DU35" s="3"/>
      <c r="DW35" s="3"/>
      <c r="DX35" s="3"/>
      <c r="DZ35" s="3"/>
      <c r="EA35" s="3"/>
      <c r="EC35" s="3"/>
      <c r="ED35" s="3"/>
      <c r="EF35" s="3"/>
      <c r="EG35" s="3"/>
      <c r="EI35" s="3"/>
      <c r="EJ35" s="3" t="s">
        <v>300</v>
      </c>
      <c r="EL35" s="3"/>
    </row>
    <row r="36" spans="1:142" x14ac:dyDescent="0.25">
      <c r="A36" s="1">
        <v>43328.580706018503</v>
      </c>
      <c r="B36" s="1">
        <v>43328.608425925901</v>
      </c>
      <c r="C36" s="3" t="s">
        <v>142</v>
      </c>
      <c r="D36" s="3"/>
      <c r="E36">
        <v>180</v>
      </c>
      <c r="F36" s="3"/>
      <c r="G36" s="1"/>
      <c r="H36" s="3" t="s">
        <v>301</v>
      </c>
      <c r="J36" s="3"/>
      <c r="K36" s="3" t="s">
        <v>144</v>
      </c>
      <c r="M36" s="3"/>
      <c r="N36" s="11">
        <v>2232</v>
      </c>
      <c r="P36" s="3"/>
      <c r="Q36" s="3" t="s">
        <v>146</v>
      </c>
      <c r="S36" s="3"/>
      <c r="T36" s="3" t="s">
        <v>162</v>
      </c>
      <c r="V36" s="3"/>
      <c r="X36" s="3"/>
      <c r="Y36" s="3" t="s">
        <v>157</v>
      </c>
      <c r="AA36" s="3"/>
      <c r="AB36" s="3" t="s">
        <v>157</v>
      </c>
      <c r="AD36" s="3"/>
      <c r="AE36" s="3" t="s">
        <v>157</v>
      </c>
      <c r="AG36" s="3"/>
      <c r="AH36" s="3" t="s">
        <v>148</v>
      </c>
      <c r="AJ36" s="3"/>
      <c r="AK36" s="3" t="s">
        <v>148</v>
      </c>
      <c r="AM36" s="3"/>
      <c r="AN36" s="3" t="s">
        <v>157</v>
      </c>
      <c r="AP36" s="3"/>
      <c r="AQ36" s="3" t="s">
        <v>157</v>
      </c>
      <c r="AS36" s="3"/>
      <c r="AT36" s="3" t="s">
        <v>148</v>
      </c>
      <c r="AV36" s="3"/>
      <c r="AW36" s="3" t="s">
        <v>157</v>
      </c>
      <c r="AY36" s="3"/>
      <c r="AZ36" s="3" t="s">
        <v>148</v>
      </c>
      <c r="BA36">
        <v>80</v>
      </c>
      <c r="BB36" s="3"/>
      <c r="BC36" s="3" t="s">
        <v>150</v>
      </c>
      <c r="BD36">
        <v>25</v>
      </c>
      <c r="BE36" s="3"/>
      <c r="BF36" s="2">
        <v>43328</v>
      </c>
      <c r="BH36" s="3"/>
      <c r="BI36" s="3" t="s">
        <v>303</v>
      </c>
      <c r="BK36" s="3"/>
      <c r="BL36" s="3" t="s">
        <v>152</v>
      </c>
      <c r="BM36">
        <v>75</v>
      </c>
      <c r="BN36" s="3"/>
      <c r="BO36" s="3"/>
      <c r="BQ36" s="3"/>
      <c r="BR36" s="3"/>
      <c r="BT36" s="3"/>
      <c r="BU36" s="3"/>
      <c r="BW36" s="3"/>
      <c r="BY36" s="3"/>
      <c r="BZ36" s="3"/>
      <c r="CB36" s="3"/>
      <c r="CC36" s="3"/>
      <c r="CE36" s="3"/>
      <c r="CF36" s="3"/>
      <c r="CH36" s="3"/>
      <c r="CI36" s="3"/>
      <c r="CK36" s="3"/>
      <c r="CL36" s="3"/>
      <c r="CN36" s="3"/>
      <c r="CO36" s="3"/>
      <c r="CQ36" s="3"/>
      <c r="CR36" s="3"/>
      <c r="CT36" s="3"/>
      <c r="CU36" s="3"/>
      <c r="CW36" s="3"/>
      <c r="CX36" s="3"/>
      <c r="CZ36" s="3"/>
      <c r="DA36" s="3"/>
      <c r="DC36" s="3"/>
      <c r="DE36" s="3"/>
      <c r="DF36" s="3"/>
      <c r="DH36" s="3"/>
      <c r="DI36" s="3"/>
      <c r="DK36" s="3"/>
      <c r="DL36" s="3"/>
      <c r="DN36" s="3"/>
      <c r="DO36" s="3"/>
      <c r="DQ36" s="3"/>
      <c r="DR36" s="3"/>
      <c r="DT36" s="3"/>
      <c r="DU36" s="3"/>
      <c r="DW36" s="3"/>
      <c r="DX36" s="3"/>
      <c r="DZ36" s="3"/>
      <c r="EA36" s="3"/>
      <c r="EC36" s="3"/>
      <c r="ED36" s="3"/>
      <c r="EF36" s="3"/>
      <c r="EG36" s="3"/>
      <c r="EI36" s="3"/>
      <c r="EJ36" s="3" t="s">
        <v>304</v>
      </c>
      <c r="EL36" s="3"/>
    </row>
    <row r="37" spans="1:142" x14ac:dyDescent="0.25">
      <c r="A37" s="1">
        <v>43329.534247685202</v>
      </c>
      <c r="B37" s="1">
        <v>43329.551307870403</v>
      </c>
      <c r="C37" s="3" t="s">
        <v>142</v>
      </c>
      <c r="D37" s="3"/>
      <c r="E37">
        <v>150</v>
      </c>
      <c r="F37" s="3"/>
      <c r="G37" s="1"/>
      <c r="H37" s="3" t="s">
        <v>305</v>
      </c>
      <c r="J37" s="3"/>
      <c r="K37" s="3" t="s">
        <v>144</v>
      </c>
      <c r="M37" s="3"/>
      <c r="N37" s="11">
        <v>2345</v>
      </c>
      <c r="P37" s="3"/>
      <c r="Q37" s="3" t="s">
        <v>146</v>
      </c>
      <c r="S37" s="3"/>
      <c r="T37" s="3" t="s">
        <v>292</v>
      </c>
      <c r="V37" s="3"/>
      <c r="X37" s="3"/>
      <c r="Y37" s="3" t="s">
        <v>148</v>
      </c>
      <c r="AA37" s="3"/>
      <c r="AB37" s="3" t="s">
        <v>148</v>
      </c>
      <c r="AD37" s="3"/>
      <c r="AE37" s="3" t="s">
        <v>148</v>
      </c>
      <c r="AG37" s="3"/>
      <c r="AH37" s="3" t="s">
        <v>148</v>
      </c>
      <c r="AJ37" s="3"/>
      <c r="AK37" s="3" t="s">
        <v>148</v>
      </c>
      <c r="AM37" s="3"/>
      <c r="AN37" s="3" t="s">
        <v>148</v>
      </c>
      <c r="AP37" s="3"/>
      <c r="AQ37" s="3" t="s">
        <v>148</v>
      </c>
      <c r="AS37" s="3"/>
      <c r="AT37" s="3" t="s">
        <v>148</v>
      </c>
      <c r="AV37" s="3"/>
      <c r="AW37" s="3" t="s">
        <v>148</v>
      </c>
      <c r="AY37" s="3"/>
      <c r="AZ37" s="3" t="s">
        <v>148</v>
      </c>
      <c r="BA37">
        <v>50</v>
      </c>
      <c r="BB37" s="3"/>
      <c r="BC37" s="3" t="s">
        <v>150</v>
      </c>
      <c r="BD37">
        <v>25</v>
      </c>
      <c r="BE37" s="3"/>
      <c r="BF37" s="2">
        <v>43325</v>
      </c>
      <c r="BH37" s="3"/>
      <c r="BI37" s="3" t="s">
        <v>307</v>
      </c>
      <c r="BK37" s="3"/>
      <c r="BL37" s="3" t="s">
        <v>152</v>
      </c>
      <c r="BM37">
        <v>75</v>
      </c>
      <c r="BN37" s="3"/>
      <c r="BO37" s="3"/>
      <c r="BQ37" s="3"/>
      <c r="BR37" s="3"/>
      <c r="BT37" s="3"/>
      <c r="BU37" s="3"/>
      <c r="BW37" s="3"/>
      <c r="BY37" s="3"/>
      <c r="BZ37" s="3"/>
      <c r="CB37" s="3"/>
      <c r="CC37" s="3"/>
      <c r="CE37" s="3"/>
      <c r="CF37" s="3"/>
      <c r="CH37" s="3"/>
      <c r="CI37" s="3"/>
      <c r="CK37" s="3"/>
      <c r="CL37" s="3"/>
      <c r="CN37" s="3"/>
      <c r="CO37" s="3"/>
      <c r="CQ37" s="3"/>
      <c r="CR37" s="3"/>
      <c r="CT37" s="3"/>
      <c r="CU37" s="3"/>
      <c r="CW37" s="3"/>
      <c r="CX37" s="3"/>
      <c r="CZ37" s="3"/>
      <c r="DA37" s="3"/>
      <c r="DC37" s="3"/>
      <c r="DE37" s="3"/>
      <c r="DF37" s="3"/>
      <c r="DH37" s="3"/>
      <c r="DI37" s="3"/>
      <c r="DK37" s="3"/>
      <c r="DL37" s="3"/>
      <c r="DN37" s="3"/>
      <c r="DO37" s="3"/>
      <c r="DQ37" s="3"/>
      <c r="DR37" s="3"/>
      <c r="DT37" s="3"/>
      <c r="DU37" s="3"/>
      <c r="DW37" s="3"/>
      <c r="DX37" s="3"/>
      <c r="DZ37" s="3"/>
      <c r="EA37" s="3"/>
      <c r="EC37" s="3"/>
      <c r="ED37" s="3"/>
      <c r="EF37" s="3"/>
      <c r="EG37" s="3"/>
      <c r="EI37" s="3"/>
      <c r="EJ37" s="3" t="s">
        <v>308</v>
      </c>
      <c r="EL37" s="3"/>
    </row>
    <row r="38" spans="1:142" x14ac:dyDescent="0.25">
      <c r="A38" s="1">
        <v>43329.615833333301</v>
      </c>
      <c r="B38" s="1">
        <v>43329.620474536998</v>
      </c>
      <c r="C38" s="3" t="s">
        <v>142</v>
      </c>
      <c r="D38" s="3"/>
      <c r="E38">
        <v>195</v>
      </c>
      <c r="F38" s="3"/>
      <c r="G38" s="1"/>
      <c r="H38" s="3" t="s">
        <v>309</v>
      </c>
      <c r="J38" s="3"/>
      <c r="K38" s="3" t="s">
        <v>144</v>
      </c>
      <c r="M38" s="3"/>
      <c r="N38" s="11">
        <v>2732</v>
      </c>
      <c r="P38" s="3"/>
      <c r="Q38" s="3" t="s">
        <v>146</v>
      </c>
      <c r="S38" s="3"/>
      <c r="T38" s="3" t="s">
        <v>298</v>
      </c>
      <c r="V38" s="3"/>
      <c r="X38" s="3"/>
      <c r="Y38" s="3" t="s">
        <v>148</v>
      </c>
      <c r="AA38" s="3"/>
      <c r="AB38" s="3" t="s">
        <v>157</v>
      </c>
      <c r="AD38" s="3"/>
      <c r="AE38" s="3" t="s">
        <v>157</v>
      </c>
      <c r="AG38" s="3"/>
      <c r="AH38" s="3" t="s">
        <v>157</v>
      </c>
      <c r="AJ38" s="3"/>
      <c r="AK38" s="3" t="s">
        <v>157</v>
      </c>
      <c r="AM38" s="3"/>
      <c r="AN38" s="3" t="s">
        <v>157</v>
      </c>
      <c r="AP38" s="3"/>
      <c r="AQ38" s="3" t="s">
        <v>157</v>
      </c>
      <c r="AS38" s="3"/>
      <c r="AT38" s="3" t="s">
        <v>157</v>
      </c>
      <c r="AV38" s="3"/>
      <c r="AW38" s="3" t="s">
        <v>157</v>
      </c>
      <c r="AY38" s="3"/>
      <c r="AZ38" s="3" t="s">
        <v>157</v>
      </c>
      <c r="BA38">
        <v>95</v>
      </c>
      <c r="BB38" s="3"/>
      <c r="BC38" s="3" t="s">
        <v>150</v>
      </c>
      <c r="BD38">
        <v>25</v>
      </c>
      <c r="BE38" s="3"/>
      <c r="BF38" s="2">
        <v>43329</v>
      </c>
      <c r="BH38" s="3"/>
      <c r="BI38" s="3" t="s">
        <v>311</v>
      </c>
      <c r="BK38" s="3"/>
      <c r="BL38" s="3" t="s">
        <v>152</v>
      </c>
      <c r="BM38">
        <v>75</v>
      </c>
      <c r="BN38" s="3"/>
      <c r="BO38" s="3"/>
      <c r="BQ38" s="3"/>
      <c r="BR38" s="3"/>
      <c r="BT38" s="3"/>
      <c r="BU38" s="3"/>
      <c r="BW38" s="3"/>
      <c r="BY38" s="3"/>
      <c r="BZ38" s="3"/>
      <c r="CB38" s="3"/>
      <c r="CC38" s="3"/>
      <c r="CE38" s="3"/>
      <c r="CF38" s="3"/>
      <c r="CH38" s="3"/>
      <c r="CI38" s="3"/>
      <c r="CK38" s="3"/>
      <c r="CL38" s="3"/>
      <c r="CN38" s="3"/>
      <c r="CO38" s="3"/>
      <c r="CQ38" s="3"/>
      <c r="CR38" s="3"/>
      <c r="CT38" s="3"/>
      <c r="CU38" s="3"/>
      <c r="CW38" s="3"/>
      <c r="CX38" s="3"/>
      <c r="CZ38" s="3"/>
      <c r="DA38" s="3"/>
      <c r="DC38" s="3"/>
      <c r="DE38" s="3"/>
      <c r="DF38" s="3"/>
      <c r="DH38" s="3"/>
      <c r="DI38" s="3"/>
      <c r="DK38" s="3"/>
      <c r="DL38" s="3"/>
      <c r="DN38" s="3"/>
      <c r="DO38" s="3"/>
      <c r="DQ38" s="3"/>
      <c r="DR38" s="3"/>
      <c r="DT38" s="3"/>
      <c r="DU38" s="3"/>
      <c r="DW38" s="3"/>
      <c r="DX38" s="3"/>
      <c r="DZ38" s="3"/>
      <c r="EA38" s="3"/>
      <c r="EC38" s="3"/>
      <c r="ED38" s="3"/>
      <c r="EF38" s="3"/>
      <c r="EG38" s="3"/>
      <c r="EI38" s="3"/>
      <c r="EJ38" s="3" t="s">
        <v>312</v>
      </c>
      <c r="EL38" s="3"/>
    </row>
    <row r="39" spans="1:142" x14ac:dyDescent="0.25">
      <c r="A39" s="1">
        <v>43332.4153703704</v>
      </c>
      <c r="B39" s="1">
        <v>43332.422384259298</v>
      </c>
      <c r="C39" s="3" t="s">
        <v>142</v>
      </c>
      <c r="D39" s="3"/>
      <c r="E39">
        <v>0</v>
      </c>
      <c r="F39" s="3"/>
      <c r="G39" s="1"/>
      <c r="H39" s="3" t="s">
        <v>313</v>
      </c>
      <c r="J39" s="3"/>
      <c r="K39" s="3" t="s">
        <v>144</v>
      </c>
      <c r="M39" s="3"/>
      <c r="N39" s="11">
        <v>2651</v>
      </c>
      <c r="P39" s="3"/>
      <c r="Q39" s="3" t="s">
        <v>146</v>
      </c>
      <c r="S39" s="3"/>
      <c r="T39" s="3" t="s">
        <v>162</v>
      </c>
      <c r="V39" s="3"/>
      <c r="X39" s="3"/>
      <c r="Y39" s="3" t="s">
        <v>149</v>
      </c>
      <c r="AA39" s="3"/>
      <c r="AB39" s="3" t="s">
        <v>149</v>
      </c>
      <c r="AD39" s="3"/>
      <c r="AE39" s="3" t="s">
        <v>149</v>
      </c>
      <c r="AG39" s="3"/>
      <c r="AH39" s="3" t="s">
        <v>149</v>
      </c>
      <c r="AJ39" s="3"/>
      <c r="AK39" s="3" t="s">
        <v>149</v>
      </c>
      <c r="AM39" s="3"/>
      <c r="AN39" s="3" t="s">
        <v>149</v>
      </c>
      <c r="AP39" s="3"/>
      <c r="AQ39" s="3" t="s">
        <v>149</v>
      </c>
      <c r="AS39" s="3"/>
      <c r="AT39" s="3" t="s">
        <v>149</v>
      </c>
      <c r="AV39" s="3"/>
      <c r="AW39" s="3" t="s">
        <v>149</v>
      </c>
      <c r="AY39" s="3"/>
      <c r="AZ39" s="3" t="s">
        <v>149</v>
      </c>
      <c r="BB39" s="3"/>
      <c r="BC39" s="3" t="s">
        <v>258</v>
      </c>
      <c r="BD39">
        <v>0</v>
      </c>
      <c r="BE39" s="3"/>
      <c r="BF39" s="2"/>
      <c r="BH39" s="3"/>
      <c r="BI39" s="3"/>
      <c r="BK39" s="3"/>
      <c r="BL39" s="3"/>
      <c r="BM39">
        <v>0</v>
      </c>
      <c r="BN39" s="3"/>
      <c r="BO39" s="3"/>
      <c r="BQ39" s="3"/>
      <c r="BR39" s="3"/>
      <c r="BT39" s="3"/>
      <c r="BU39" s="3"/>
      <c r="BW39" s="3"/>
      <c r="BY39" s="3"/>
      <c r="BZ39" s="3"/>
      <c r="CB39" s="3"/>
      <c r="CC39" s="3"/>
      <c r="CE39" s="3"/>
      <c r="CF39" s="3"/>
      <c r="CH39" s="3"/>
      <c r="CI39" s="3"/>
      <c r="CK39" s="3"/>
      <c r="CL39" s="3"/>
      <c r="CN39" s="3"/>
      <c r="CO39" s="3"/>
      <c r="CQ39" s="3"/>
      <c r="CR39" s="3"/>
      <c r="CT39" s="3"/>
      <c r="CU39" s="3"/>
      <c r="CW39" s="3"/>
      <c r="CX39" s="3"/>
      <c r="CZ39" s="3"/>
      <c r="DA39" s="3"/>
      <c r="DC39" s="3"/>
      <c r="DE39" s="3"/>
      <c r="DF39" s="3"/>
      <c r="DH39" s="3"/>
      <c r="DI39" s="3"/>
      <c r="DK39" s="3"/>
      <c r="DL39" s="3"/>
      <c r="DN39" s="3"/>
      <c r="DO39" s="3"/>
      <c r="DQ39" s="3"/>
      <c r="DR39" s="3"/>
      <c r="DT39" s="3"/>
      <c r="DU39" s="3"/>
      <c r="DW39" s="3"/>
      <c r="DX39" s="3"/>
      <c r="DZ39" s="3"/>
      <c r="EA39" s="3"/>
      <c r="EC39" s="3"/>
      <c r="ED39" s="3"/>
      <c r="EF39" s="3"/>
      <c r="EG39" s="3"/>
      <c r="EI39" s="3"/>
      <c r="EJ39" s="3" t="s">
        <v>315</v>
      </c>
      <c r="EL39" s="3"/>
    </row>
    <row r="40" spans="1:142" x14ac:dyDescent="0.25">
      <c r="A40" s="1">
        <v>43332.485370370399</v>
      </c>
      <c r="B40" s="1">
        <v>43332.509456018503</v>
      </c>
      <c r="C40" s="3" t="s">
        <v>142</v>
      </c>
      <c r="D40" s="3"/>
      <c r="E40">
        <v>25</v>
      </c>
      <c r="F40" s="3"/>
      <c r="G40" s="1"/>
      <c r="H40" s="3" t="s">
        <v>316</v>
      </c>
      <c r="J40" s="3"/>
      <c r="K40" s="3" t="s">
        <v>144</v>
      </c>
      <c r="M40" s="3"/>
      <c r="N40" s="11">
        <v>2347</v>
      </c>
      <c r="P40" s="3"/>
      <c r="Q40" s="3" t="s">
        <v>146</v>
      </c>
      <c r="S40" s="3"/>
      <c r="T40" s="3" t="s">
        <v>162</v>
      </c>
      <c r="V40" s="3"/>
      <c r="X40" s="3"/>
      <c r="Y40" s="3" t="s">
        <v>148</v>
      </c>
      <c r="AA40" s="3"/>
      <c r="AB40" s="3" t="s">
        <v>149</v>
      </c>
      <c r="AD40" s="3"/>
      <c r="AE40" s="3" t="s">
        <v>149</v>
      </c>
      <c r="AG40" s="3"/>
      <c r="AH40" s="3" t="s">
        <v>157</v>
      </c>
      <c r="AJ40" s="3"/>
      <c r="AK40" s="3" t="s">
        <v>149</v>
      </c>
      <c r="AM40" s="3"/>
      <c r="AN40" s="3" t="s">
        <v>148</v>
      </c>
      <c r="AP40" s="3"/>
      <c r="AQ40" s="3" t="s">
        <v>148</v>
      </c>
      <c r="AS40" s="3"/>
      <c r="AT40" s="3" t="s">
        <v>149</v>
      </c>
      <c r="AV40" s="3"/>
      <c r="AW40" s="3" t="s">
        <v>149</v>
      </c>
      <c r="AY40" s="3"/>
      <c r="AZ40" s="3" t="s">
        <v>149</v>
      </c>
      <c r="BA40">
        <v>25</v>
      </c>
      <c r="BB40" s="3"/>
      <c r="BC40" s="3" t="s">
        <v>258</v>
      </c>
      <c r="BD40">
        <v>0</v>
      </c>
      <c r="BE40" s="3"/>
      <c r="BF40" s="2"/>
      <c r="BH40" s="3"/>
      <c r="BI40" s="3"/>
      <c r="BK40" s="3"/>
      <c r="BL40" s="3"/>
      <c r="BM40">
        <v>0</v>
      </c>
      <c r="BN40" s="3"/>
      <c r="BO40" s="3"/>
      <c r="BQ40" s="3"/>
      <c r="BR40" s="3"/>
      <c r="BT40" s="3"/>
      <c r="BU40" s="3"/>
      <c r="BW40" s="3"/>
      <c r="BY40" s="3"/>
      <c r="BZ40" s="3"/>
      <c r="CB40" s="3"/>
      <c r="CC40" s="3"/>
      <c r="CE40" s="3"/>
      <c r="CF40" s="3"/>
      <c r="CH40" s="3"/>
      <c r="CI40" s="3"/>
      <c r="CK40" s="3"/>
      <c r="CL40" s="3"/>
      <c r="CN40" s="3"/>
      <c r="CO40" s="3"/>
      <c r="CQ40" s="3"/>
      <c r="CR40" s="3"/>
      <c r="CT40" s="3"/>
      <c r="CU40" s="3"/>
      <c r="CW40" s="3"/>
      <c r="CX40" s="3"/>
      <c r="CZ40" s="3"/>
      <c r="DA40" s="3"/>
      <c r="DC40" s="3"/>
      <c r="DE40" s="3"/>
      <c r="DF40" s="3"/>
      <c r="DH40" s="3"/>
      <c r="DI40" s="3"/>
      <c r="DK40" s="3"/>
      <c r="DL40" s="3"/>
      <c r="DN40" s="3"/>
      <c r="DO40" s="3"/>
      <c r="DQ40" s="3"/>
      <c r="DR40" s="3"/>
      <c r="DT40" s="3"/>
      <c r="DU40" s="3"/>
      <c r="DW40" s="3"/>
      <c r="DX40" s="3"/>
      <c r="DZ40" s="3"/>
      <c r="EA40" s="3"/>
      <c r="EC40" s="3"/>
      <c r="ED40" s="3"/>
      <c r="EF40" s="3"/>
      <c r="EG40" s="3"/>
      <c r="EI40" s="3"/>
      <c r="EJ40" s="3" t="s">
        <v>318</v>
      </c>
      <c r="EL40" s="3"/>
    </row>
    <row r="41" spans="1:142" x14ac:dyDescent="0.25">
      <c r="A41" s="1">
        <v>43334.518020833297</v>
      </c>
      <c r="B41" s="1">
        <v>43334.529513888898</v>
      </c>
      <c r="C41" s="3" t="s">
        <v>142</v>
      </c>
      <c r="D41" s="3"/>
      <c r="E41">
        <v>25</v>
      </c>
      <c r="F41" s="3"/>
      <c r="G41" s="1"/>
      <c r="H41" s="3" t="s">
        <v>319</v>
      </c>
      <c r="J41" s="3"/>
      <c r="K41" s="3" t="s">
        <v>144</v>
      </c>
      <c r="M41" s="3"/>
      <c r="N41" s="11">
        <v>2306</v>
      </c>
      <c r="P41" s="3"/>
      <c r="Q41" s="3" t="s">
        <v>168</v>
      </c>
      <c r="S41" s="3"/>
      <c r="T41" s="3"/>
      <c r="V41" s="3"/>
      <c r="X41" s="3"/>
      <c r="Y41" s="3"/>
      <c r="AA41" s="3"/>
      <c r="AB41" s="3"/>
      <c r="AD41" s="3"/>
      <c r="AE41" s="3"/>
      <c r="AG41" s="3"/>
      <c r="AH41" s="3"/>
      <c r="AJ41" s="3"/>
      <c r="AK41" s="3"/>
      <c r="AM41" s="3"/>
      <c r="AN41" s="3"/>
      <c r="AP41" s="3"/>
      <c r="AQ41" s="3"/>
      <c r="AS41" s="3"/>
      <c r="AT41" s="3"/>
      <c r="AV41" s="3"/>
      <c r="AW41" s="3"/>
      <c r="AY41" s="3"/>
      <c r="AZ41" s="3"/>
      <c r="BB41" s="3"/>
      <c r="BC41" s="3" t="s">
        <v>150</v>
      </c>
      <c r="BD41">
        <v>25</v>
      </c>
      <c r="BE41" s="3"/>
      <c r="BF41" s="2">
        <v>43290</v>
      </c>
      <c r="BH41" s="3"/>
      <c r="BI41" s="3" t="s">
        <v>321</v>
      </c>
      <c r="BK41" s="3"/>
      <c r="BL41" s="3" t="s">
        <v>322</v>
      </c>
      <c r="BM41">
        <v>0</v>
      </c>
      <c r="BN41" s="3"/>
      <c r="BO41" s="3" t="s">
        <v>323</v>
      </c>
      <c r="BQ41" s="3"/>
      <c r="BR41" s="3" t="s">
        <v>324</v>
      </c>
      <c r="BT41" s="3"/>
      <c r="BU41" s="3" t="s">
        <v>2715</v>
      </c>
      <c r="BW41" s="3"/>
      <c r="BY41" s="3"/>
      <c r="BZ41" s="3" t="s">
        <v>242</v>
      </c>
      <c r="CB41" s="3"/>
      <c r="CC41" s="3" t="s">
        <v>242</v>
      </c>
      <c r="CE41" s="3"/>
      <c r="CF41" s="3" t="s">
        <v>242</v>
      </c>
      <c r="CH41" s="3"/>
      <c r="CI41" s="3" t="s">
        <v>242</v>
      </c>
      <c r="CK41" s="3"/>
      <c r="CL41" s="3" t="s">
        <v>242</v>
      </c>
      <c r="CN41" s="3"/>
      <c r="CO41" s="3" t="s">
        <v>242</v>
      </c>
      <c r="CQ41" s="3"/>
      <c r="CR41" s="3" t="s">
        <v>242</v>
      </c>
      <c r="CT41" s="3"/>
      <c r="CU41" s="3" t="s">
        <v>173</v>
      </c>
      <c r="CW41" s="3"/>
      <c r="CX41" s="3" t="s">
        <v>173</v>
      </c>
      <c r="CZ41" s="3"/>
      <c r="DA41" s="3" t="s">
        <v>242</v>
      </c>
      <c r="DC41" s="3"/>
      <c r="DE41" s="3"/>
      <c r="DF41" s="3" t="s">
        <v>243</v>
      </c>
      <c r="DH41" s="3"/>
      <c r="DI41" s="3" t="s">
        <v>243</v>
      </c>
      <c r="DK41" s="3"/>
      <c r="DL41" s="3" t="s">
        <v>157</v>
      </c>
      <c r="DN41" s="3"/>
      <c r="DO41" s="3" t="s">
        <v>243</v>
      </c>
      <c r="DQ41" s="3"/>
      <c r="DR41" s="3" t="s">
        <v>243</v>
      </c>
      <c r="DT41" s="3"/>
      <c r="DU41" s="3" t="s">
        <v>157</v>
      </c>
      <c r="DW41" s="3"/>
      <c r="DX41" s="3" t="s">
        <v>157</v>
      </c>
      <c r="DZ41" s="3"/>
      <c r="EA41" s="3" t="s">
        <v>157</v>
      </c>
      <c r="EC41" s="3"/>
      <c r="ED41" s="3" t="s">
        <v>243</v>
      </c>
      <c r="EF41" s="3"/>
      <c r="EG41" s="3" t="s">
        <v>243</v>
      </c>
      <c r="EI41" s="3"/>
      <c r="EJ41" s="3" t="s">
        <v>325</v>
      </c>
      <c r="EL41" s="3"/>
    </row>
    <row r="42" spans="1:142" x14ac:dyDescent="0.25">
      <c r="A42" s="1">
        <v>43334.597256944398</v>
      </c>
      <c r="B42" s="1">
        <v>43334.619108796302</v>
      </c>
      <c r="C42" s="3" t="s">
        <v>142</v>
      </c>
      <c r="D42" s="3"/>
      <c r="E42">
        <v>190</v>
      </c>
      <c r="F42" s="3"/>
      <c r="G42" s="1"/>
      <c r="H42" s="3" t="s">
        <v>326</v>
      </c>
      <c r="J42" s="3"/>
      <c r="K42" s="3" t="s">
        <v>144</v>
      </c>
      <c r="M42" s="3"/>
      <c r="N42" s="11">
        <v>2311</v>
      </c>
      <c r="P42" s="3"/>
      <c r="Q42" s="3" t="s">
        <v>146</v>
      </c>
      <c r="S42" s="3"/>
      <c r="T42" s="3" t="s">
        <v>292</v>
      </c>
      <c r="V42" s="3"/>
      <c r="X42" s="3"/>
      <c r="Y42" s="3" t="s">
        <v>157</v>
      </c>
      <c r="AA42" s="3"/>
      <c r="AB42" s="3" t="s">
        <v>148</v>
      </c>
      <c r="AD42" s="3"/>
      <c r="AE42" s="3" t="s">
        <v>157</v>
      </c>
      <c r="AG42" s="3"/>
      <c r="AH42" s="3" t="s">
        <v>157</v>
      </c>
      <c r="AJ42" s="3"/>
      <c r="AK42" s="3" t="s">
        <v>157</v>
      </c>
      <c r="AM42" s="3"/>
      <c r="AN42" s="3" t="s">
        <v>157</v>
      </c>
      <c r="AP42" s="3"/>
      <c r="AQ42" s="3" t="s">
        <v>157</v>
      </c>
      <c r="AS42" s="3"/>
      <c r="AT42" s="3" t="s">
        <v>157</v>
      </c>
      <c r="AV42" s="3"/>
      <c r="AW42" s="3" t="s">
        <v>148</v>
      </c>
      <c r="AY42" s="3"/>
      <c r="AZ42" s="3" t="s">
        <v>157</v>
      </c>
      <c r="BA42">
        <v>90</v>
      </c>
      <c r="BB42" s="3"/>
      <c r="BC42" s="3" t="s">
        <v>150</v>
      </c>
      <c r="BD42">
        <v>25</v>
      </c>
      <c r="BE42" s="3"/>
      <c r="BF42" s="2">
        <v>43334</v>
      </c>
      <c r="BH42" s="3"/>
      <c r="BI42" s="3" t="s">
        <v>328</v>
      </c>
      <c r="BK42" s="3"/>
      <c r="BL42" s="3" t="s">
        <v>152</v>
      </c>
      <c r="BM42">
        <v>75</v>
      </c>
      <c r="BN42" s="3"/>
      <c r="BO42" s="3"/>
      <c r="BQ42" s="3"/>
      <c r="BR42" s="3"/>
      <c r="BT42" s="3"/>
      <c r="BU42" s="3"/>
      <c r="BW42" s="3"/>
      <c r="BY42" s="3"/>
      <c r="BZ42" s="3"/>
      <c r="CB42" s="3"/>
      <c r="CC42" s="3"/>
      <c r="CE42" s="3"/>
      <c r="CF42" s="3"/>
      <c r="CH42" s="3"/>
      <c r="CI42" s="3"/>
      <c r="CK42" s="3"/>
      <c r="CL42" s="3"/>
      <c r="CN42" s="3"/>
      <c r="CO42" s="3"/>
      <c r="CQ42" s="3"/>
      <c r="CR42" s="3"/>
      <c r="CT42" s="3"/>
      <c r="CU42" s="3"/>
      <c r="CW42" s="3"/>
      <c r="CX42" s="3"/>
      <c r="CZ42" s="3"/>
      <c r="DA42" s="3"/>
      <c r="DC42" s="3"/>
      <c r="DE42" s="3"/>
      <c r="DF42" s="3"/>
      <c r="DH42" s="3"/>
      <c r="DI42" s="3"/>
      <c r="DK42" s="3"/>
      <c r="DL42" s="3"/>
      <c r="DN42" s="3"/>
      <c r="DO42" s="3"/>
      <c r="DQ42" s="3"/>
      <c r="DR42" s="3"/>
      <c r="DT42" s="3"/>
      <c r="DU42" s="3"/>
      <c r="DW42" s="3"/>
      <c r="DX42" s="3"/>
      <c r="DZ42" s="3"/>
      <c r="EA42" s="3"/>
      <c r="EC42" s="3"/>
      <c r="ED42" s="3"/>
      <c r="EF42" s="3"/>
      <c r="EG42" s="3"/>
      <c r="EI42" s="3"/>
      <c r="EJ42" s="3" t="s">
        <v>329</v>
      </c>
      <c r="EL42" s="3"/>
    </row>
    <row r="43" spans="1:142" x14ac:dyDescent="0.25">
      <c r="A43" s="1">
        <v>43335.559212963002</v>
      </c>
      <c r="B43" s="1">
        <v>43335.5722453704</v>
      </c>
      <c r="C43" s="3" t="s">
        <v>142</v>
      </c>
      <c r="D43" s="3"/>
      <c r="E43">
        <v>200</v>
      </c>
      <c r="F43" s="3"/>
      <c r="G43" s="1"/>
      <c r="H43" s="3" t="s">
        <v>330</v>
      </c>
      <c r="J43" s="3"/>
      <c r="K43" s="3" t="s">
        <v>144</v>
      </c>
      <c r="M43" s="3"/>
      <c r="N43" s="11">
        <v>2357</v>
      </c>
      <c r="P43" s="3"/>
      <c r="Q43" s="3" t="s">
        <v>146</v>
      </c>
      <c r="S43" s="3"/>
      <c r="T43" s="3" t="s">
        <v>156</v>
      </c>
      <c r="V43" s="3"/>
      <c r="X43" s="3"/>
      <c r="Y43" s="3" t="s">
        <v>157</v>
      </c>
      <c r="AA43" s="3"/>
      <c r="AB43" s="3" t="s">
        <v>157</v>
      </c>
      <c r="AD43" s="3"/>
      <c r="AE43" s="3" t="s">
        <v>157</v>
      </c>
      <c r="AG43" s="3"/>
      <c r="AH43" s="3" t="s">
        <v>157</v>
      </c>
      <c r="AJ43" s="3"/>
      <c r="AK43" s="3" t="s">
        <v>157</v>
      </c>
      <c r="AM43" s="3"/>
      <c r="AN43" s="3" t="s">
        <v>157</v>
      </c>
      <c r="AP43" s="3"/>
      <c r="AQ43" s="3" t="s">
        <v>157</v>
      </c>
      <c r="AS43" s="3"/>
      <c r="AT43" s="3" t="s">
        <v>157</v>
      </c>
      <c r="AV43" s="3"/>
      <c r="AW43" s="3" t="s">
        <v>157</v>
      </c>
      <c r="AY43" s="3"/>
      <c r="AZ43" s="3" t="s">
        <v>157</v>
      </c>
      <c r="BA43">
        <v>100</v>
      </c>
      <c r="BB43" s="3"/>
      <c r="BC43" s="3" t="s">
        <v>150</v>
      </c>
      <c r="BD43">
        <v>25</v>
      </c>
      <c r="BE43" s="3"/>
      <c r="BF43" s="2">
        <v>43213</v>
      </c>
      <c r="BH43" s="3"/>
      <c r="BI43" s="3" t="s">
        <v>332</v>
      </c>
      <c r="BK43" s="3"/>
      <c r="BL43" s="3" t="s">
        <v>152</v>
      </c>
      <c r="BM43">
        <v>75</v>
      </c>
      <c r="BN43" s="3"/>
      <c r="BO43" s="3"/>
      <c r="BQ43" s="3"/>
      <c r="BR43" s="3"/>
      <c r="BT43" s="3"/>
      <c r="BU43" s="3"/>
      <c r="BW43" s="3"/>
      <c r="BY43" s="3"/>
      <c r="BZ43" s="3"/>
      <c r="CB43" s="3"/>
      <c r="CC43" s="3"/>
      <c r="CE43" s="3"/>
      <c r="CF43" s="3"/>
      <c r="CH43" s="3"/>
      <c r="CI43" s="3"/>
      <c r="CK43" s="3"/>
      <c r="CL43" s="3"/>
      <c r="CN43" s="3"/>
      <c r="CO43" s="3"/>
      <c r="CQ43" s="3"/>
      <c r="CR43" s="3"/>
      <c r="CT43" s="3"/>
      <c r="CU43" s="3"/>
      <c r="CW43" s="3"/>
      <c r="CX43" s="3"/>
      <c r="CZ43" s="3"/>
      <c r="DA43" s="3"/>
      <c r="DC43" s="3"/>
      <c r="DE43" s="3"/>
      <c r="DF43" s="3"/>
      <c r="DH43" s="3"/>
      <c r="DI43" s="3"/>
      <c r="DK43" s="3"/>
      <c r="DL43" s="3"/>
      <c r="DN43" s="3"/>
      <c r="DO43" s="3"/>
      <c r="DQ43" s="3"/>
      <c r="DR43" s="3"/>
      <c r="DT43" s="3"/>
      <c r="DU43" s="3"/>
      <c r="DW43" s="3"/>
      <c r="DX43" s="3"/>
      <c r="DZ43" s="3"/>
      <c r="EA43" s="3"/>
      <c r="EC43" s="3"/>
      <c r="ED43" s="3"/>
      <c r="EF43" s="3"/>
      <c r="EG43" s="3"/>
      <c r="EI43" s="3"/>
      <c r="EJ43" s="3" t="s">
        <v>333</v>
      </c>
      <c r="EL43" s="3"/>
    </row>
    <row r="44" spans="1:142" x14ac:dyDescent="0.25">
      <c r="A44" s="1">
        <v>43335.546504629601</v>
      </c>
      <c r="B44" s="1">
        <v>43335.582974536999</v>
      </c>
      <c r="C44" s="3" t="s">
        <v>142</v>
      </c>
      <c r="D44" s="3"/>
      <c r="E44">
        <v>25</v>
      </c>
      <c r="F44" s="3"/>
      <c r="G44" s="1"/>
      <c r="H44" s="3" t="s">
        <v>334</v>
      </c>
      <c r="J44" s="3"/>
      <c r="K44" s="3" t="s">
        <v>144</v>
      </c>
      <c r="M44" s="3"/>
      <c r="N44" s="11">
        <v>2304</v>
      </c>
      <c r="P44" s="3"/>
      <c r="Q44" s="3" t="s">
        <v>336</v>
      </c>
      <c r="S44" s="3"/>
      <c r="T44" s="3"/>
      <c r="V44" s="3"/>
      <c r="X44" s="3"/>
      <c r="Y44" s="3"/>
      <c r="AA44" s="3"/>
      <c r="AB44" s="3"/>
      <c r="AD44" s="3"/>
      <c r="AE44" s="3"/>
      <c r="AG44" s="3"/>
      <c r="AH44" s="3"/>
      <c r="AJ44" s="3"/>
      <c r="AK44" s="3"/>
      <c r="AM44" s="3"/>
      <c r="AN44" s="3"/>
      <c r="AP44" s="3"/>
      <c r="AQ44" s="3"/>
      <c r="AS44" s="3"/>
      <c r="AT44" s="3"/>
      <c r="AV44" s="3"/>
      <c r="AW44" s="3"/>
      <c r="AY44" s="3"/>
      <c r="AZ44" s="3"/>
      <c r="BB44" s="3"/>
      <c r="BC44" s="3" t="s">
        <v>150</v>
      </c>
      <c r="BD44">
        <v>25</v>
      </c>
      <c r="BE44" s="3"/>
      <c r="BF44" s="2">
        <v>43237</v>
      </c>
      <c r="BH44" s="3"/>
      <c r="BI44" s="3" t="s">
        <v>337</v>
      </c>
      <c r="BK44" s="3"/>
      <c r="BL44" s="3" t="s">
        <v>338</v>
      </c>
      <c r="BM44">
        <v>0</v>
      </c>
      <c r="BN44" s="3"/>
      <c r="BO44" s="3" t="s">
        <v>339</v>
      </c>
      <c r="BQ44" s="3"/>
      <c r="BR44" s="3" t="s">
        <v>340</v>
      </c>
      <c r="BT44" s="3"/>
      <c r="BU44" s="3" t="s">
        <v>340</v>
      </c>
      <c r="BW44" s="3"/>
      <c r="BY44" s="3"/>
      <c r="BZ44" s="3" t="s">
        <v>173</v>
      </c>
      <c r="CB44" s="3"/>
      <c r="CC44" s="3" t="s">
        <v>173</v>
      </c>
      <c r="CE44" s="3"/>
      <c r="CF44" s="3" t="s">
        <v>173</v>
      </c>
      <c r="CH44" s="3"/>
      <c r="CI44" s="3" t="s">
        <v>173</v>
      </c>
      <c r="CK44" s="3"/>
      <c r="CL44" s="3" t="s">
        <v>173</v>
      </c>
      <c r="CN44" s="3"/>
      <c r="CO44" s="3" t="s">
        <v>173</v>
      </c>
      <c r="CQ44" s="3"/>
      <c r="CR44" s="3" t="s">
        <v>173</v>
      </c>
      <c r="CT44" s="3"/>
      <c r="CU44" s="3" t="s">
        <v>173</v>
      </c>
      <c r="CW44" s="3"/>
      <c r="CX44" s="3" t="s">
        <v>173</v>
      </c>
      <c r="CZ44" s="3"/>
      <c r="DA44" s="3" t="s">
        <v>173</v>
      </c>
      <c r="DC44" s="3"/>
      <c r="DE44" s="3"/>
      <c r="DF44" s="3" t="s">
        <v>157</v>
      </c>
      <c r="DH44" s="3"/>
      <c r="DI44" s="3" t="s">
        <v>157</v>
      </c>
      <c r="DK44" s="3"/>
      <c r="DL44" s="3" t="s">
        <v>157</v>
      </c>
      <c r="DN44" s="3"/>
      <c r="DO44" s="3" t="s">
        <v>157</v>
      </c>
      <c r="DQ44" s="3"/>
      <c r="DR44" s="3" t="s">
        <v>157</v>
      </c>
      <c r="DT44" s="3"/>
      <c r="DU44" s="3" t="s">
        <v>157</v>
      </c>
      <c r="DW44" s="3"/>
      <c r="DX44" s="3" t="s">
        <v>157</v>
      </c>
      <c r="DZ44" s="3"/>
      <c r="EA44" s="3" t="s">
        <v>157</v>
      </c>
      <c r="EC44" s="3"/>
      <c r="ED44" s="3" t="s">
        <v>157</v>
      </c>
      <c r="EF44" s="3"/>
      <c r="EG44" s="3" t="s">
        <v>157</v>
      </c>
      <c r="EI44" s="3"/>
      <c r="EJ44" s="3" t="s">
        <v>341</v>
      </c>
      <c r="EL44" s="3"/>
    </row>
    <row r="45" spans="1:142" x14ac:dyDescent="0.25">
      <c r="A45" s="1">
        <v>43335.600613425901</v>
      </c>
      <c r="B45" s="1">
        <v>43335.608819444402</v>
      </c>
      <c r="C45" s="3" t="s">
        <v>142</v>
      </c>
      <c r="D45" s="3"/>
      <c r="E45">
        <v>160</v>
      </c>
      <c r="F45" s="3"/>
      <c r="G45" s="1"/>
      <c r="H45" s="3" t="s">
        <v>342</v>
      </c>
      <c r="J45" s="3"/>
      <c r="K45" s="3" t="s">
        <v>144</v>
      </c>
      <c r="M45" s="3"/>
      <c r="N45" s="11">
        <v>2554</v>
      </c>
      <c r="P45" s="3"/>
      <c r="Q45" s="3" t="s">
        <v>146</v>
      </c>
      <c r="S45" s="3"/>
      <c r="T45" s="3" t="s">
        <v>292</v>
      </c>
      <c r="V45" s="3"/>
      <c r="X45" s="3"/>
      <c r="Y45" s="3" t="s">
        <v>157</v>
      </c>
      <c r="AA45" s="3"/>
      <c r="AB45" s="3" t="s">
        <v>148</v>
      </c>
      <c r="AD45" s="3"/>
      <c r="AE45" s="3" t="s">
        <v>157</v>
      </c>
      <c r="AG45" s="3"/>
      <c r="AH45" s="3" t="s">
        <v>157</v>
      </c>
      <c r="AJ45" s="3"/>
      <c r="AK45" s="3" t="s">
        <v>157</v>
      </c>
      <c r="AM45" s="3"/>
      <c r="AN45" s="3" t="s">
        <v>157</v>
      </c>
      <c r="AP45" s="3"/>
      <c r="AQ45" s="3" t="s">
        <v>157</v>
      </c>
      <c r="AS45" s="3"/>
      <c r="AT45" s="3" t="s">
        <v>148</v>
      </c>
      <c r="AV45" s="3"/>
      <c r="AW45" s="3" t="s">
        <v>157</v>
      </c>
      <c r="AY45" s="3"/>
      <c r="AZ45" s="3" t="s">
        <v>157</v>
      </c>
      <c r="BA45">
        <v>90</v>
      </c>
      <c r="BB45" s="3"/>
      <c r="BC45" s="3" t="s">
        <v>150</v>
      </c>
      <c r="BD45">
        <v>25</v>
      </c>
      <c r="BE45" s="3"/>
      <c r="BF45" s="2">
        <v>43136</v>
      </c>
      <c r="BH45" s="3"/>
      <c r="BI45" s="3" t="s">
        <v>343</v>
      </c>
      <c r="BK45" s="3"/>
      <c r="BL45" s="3" t="s">
        <v>344</v>
      </c>
      <c r="BM45">
        <v>45</v>
      </c>
      <c r="BN45" s="3"/>
      <c r="BO45" s="3"/>
      <c r="BQ45" s="3"/>
      <c r="BR45" s="3"/>
      <c r="BT45" s="3"/>
      <c r="BU45" s="3"/>
      <c r="BW45" s="3"/>
      <c r="BY45" s="3"/>
      <c r="BZ45" s="3"/>
      <c r="CB45" s="3"/>
      <c r="CC45" s="3"/>
      <c r="CE45" s="3"/>
      <c r="CF45" s="3"/>
      <c r="CH45" s="3"/>
      <c r="CI45" s="3"/>
      <c r="CK45" s="3"/>
      <c r="CL45" s="3"/>
      <c r="CN45" s="3"/>
      <c r="CO45" s="3"/>
      <c r="CQ45" s="3"/>
      <c r="CR45" s="3"/>
      <c r="CT45" s="3"/>
      <c r="CU45" s="3"/>
      <c r="CW45" s="3"/>
      <c r="CX45" s="3"/>
      <c r="CZ45" s="3"/>
      <c r="DA45" s="3"/>
      <c r="DC45" s="3"/>
      <c r="DE45" s="3"/>
      <c r="DF45" s="3"/>
      <c r="DH45" s="3"/>
      <c r="DI45" s="3"/>
      <c r="DK45" s="3"/>
      <c r="DL45" s="3"/>
      <c r="DN45" s="3"/>
      <c r="DO45" s="3"/>
      <c r="DQ45" s="3"/>
      <c r="DR45" s="3"/>
      <c r="DT45" s="3"/>
      <c r="DU45" s="3"/>
      <c r="DW45" s="3"/>
      <c r="DX45" s="3"/>
      <c r="DZ45" s="3"/>
      <c r="EA45" s="3"/>
      <c r="EC45" s="3"/>
      <c r="ED45" s="3"/>
      <c r="EF45" s="3"/>
      <c r="EG45" s="3"/>
      <c r="EI45" s="3"/>
      <c r="EJ45" s="3" t="s">
        <v>345</v>
      </c>
      <c r="EL45" s="3"/>
    </row>
    <row r="46" spans="1:142" x14ac:dyDescent="0.25">
      <c r="A46" s="1">
        <v>43336.373310185198</v>
      </c>
      <c r="B46" s="1">
        <v>43336.432928240698</v>
      </c>
      <c r="C46" s="3" t="s">
        <v>142</v>
      </c>
      <c r="D46" s="3"/>
      <c r="E46">
        <v>100</v>
      </c>
      <c r="F46" s="3"/>
      <c r="G46" s="1"/>
      <c r="H46" s="3" t="s">
        <v>346</v>
      </c>
      <c r="J46" s="3"/>
      <c r="K46" s="3" t="s">
        <v>144</v>
      </c>
      <c r="M46" s="3"/>
      <c r="N46" s="11">
        <v>2104</v>
      </c>
      <c r="P46" s="3"/>
      <c r="Q46" s="3" t="s">
        <v>336</v>
      </c>
      <c r="S46" s="3"/>
      <c r="T46" s="3"/>
      <c r="V46" s="3"/>
      <c r="X46" s="3"/>
      <c r="Y46" s="3"/>
      <c r="AA46" s="3"/>
      <c r="AB46" s="3"/>
      <c r="AD46" s="3"/>
      <c r="AE46" s="3"/>
      <c r="AG46" s="3"/>
      <c r="AH46" s="3"/>
      <c r="AJ46" s="3"/>
      <c r="AK46" s="3"/>
      <c r="AM46" s="3"/>
      <c r="AN46" s="3"/>
      <c r="AP46" s="3"/>
      <c r="AQ46" s="3"/>
      <c r="AS46" s="3"/>
      <c r="AT46" s="3"/>
      <c r="AV46" s="3"/>
      <c r="AW46" s="3"/>
      <c r="AY46" s="3"/>
      <c r="AZ46" s="3"/>
      <c r="BB46" s="3"/>
      <c r="BC46" s="3" t="s">
        <v>150</v>
      </c>
      <c r="BD46">
        <v>25</v>
      </c>
      <c r="BE46" s="3"/>
      <c r="BF46" s="2">
        <v>43319</v>
      </c>
      <c r="BH46" s="3"/>
      <c r="BI46" s="3" t="s">
        <v>348</v>
      </c>
      <c r="BK46" s="3"/>
      <c r="BL46" s="3" t="s">
        <v>240</v>
      </c>
      <c r="BM46">
        <v>75</v>
      </c>
      <c r="BN46" s="3"/>
      <c r="BO46" s="3" t="s">
        <v>259</v>
      </c>
      <c r="BQ46" s="3"/>
      <c r="BR46" s="3" t="s">
        <v>349</v>
      </c>
      <c r="BT46" s="3"/>
      <c r="BU46" s="3" t="s">
        <v>2716</v>
      </c>
      <c r="BW46" s="3"/>
      <c r="BY46" s="3"/>
      <c r="BZ46" s="3" t="s">
        <v>242</v>
      </c>
      <c r="CB46" s="3"/>
      <c r="CC46" s="3" t="s">
        <v>242</v>
      </c>
      <c r="CE46" s="3"/>
      <c r="CF46" s="3" t="s">
        <v>242</v>
      </c>
      <c r="CH46" s="3"/>
      <c r="CI46" s="3" t="s">
        <v>242</v>
      </c>
      <c r="CK46" s="3"/>
      <c r="CL46" s="3" t="s">
        <v>242</v>
      </c>
      <c r="CN46" s="3"/>
      <c r="CO46" s="3" t="s">
        <v>173</v>
      </c>
      <c r="CQ46" s="3"/>
      <c r="CR46" s="3" t="s">
        <v>173</v>
      </c>
      <c r="CT46" s="3"/>
      <c r="CU46" s="3" t="s">
        <v>242</v>
      </c>
      <c r="CW46" s="3"/>
      <c r="CX46" s="3" t="s">
        <v>242</v>
      </c>
      <c r="CZ46" s="3"/>
      <c r="DA46" s="3" t="s">
        <v>173</v>
      </c>
      <c r="DC46" s="3"/>
      <c r="DE46" s="3"/>
      <c r="DF46" s="3" t="s">
        <v>157</v>
      </c>
      <c r="DH46" s="3"/>
      <c r="DI46" s="3" t="s">
        <v>157</v>
      </c>
      <c r="DK46" s="3"/>
      <c r="DL46" s="3" t="s">
        <v>243</v>
      </c>
      <c r="DN46" s="3"/>
      <c r="DO46" s="3" t="s">
        <v>243</v>
      </c>
      <c r="DQ46" s="3"/>
      <c r="DR46" s="3" t="s">
        <v>243</v>
      </c>
      <c r="DT46" s="3"/>
      <c r="DU46" s="3" t="s">
        <v>243</v>
      </c>
      <c r="DW46" s="3"/>
      <c r="DX46" s="3" t="s">
        <v>243</v>
      </c>
      <c r="DZ46" s="3"/>
      <c r="EA46" s="3" t="s">
        <v>243</v>
      </c>
      <c r="EC46" s="3"/>
      <c r="ED46" s="3" t="s">
        <v>157</v>
      </c>
      <c r="EF46" s="3"/>
      <c r="EG46" s="3" t="s">
        <v>157</v>
      </c>
      <c r="EI46" s="3"/>
      <c r="EJ46" s="3" t="s">
        <v>350</v>
      </c>
      <c r="EL46" s="3"/>
    </row>
    <row r="47" spans="1:142" x14ac:dyDescent="0.25">
      <c r="A47" s="1">
        <v>43336.475775462997</v>
      </c>
      <c r="B47" s="1">
        <v>43336.484270833302</v>
      </c>
      <c r="C47" s="3" t="s">
        <v>142</v>
      </c>
      <c r="D47" s="3"/>
      <c r="E47">
        <v>195</v>
      </c>
      <c r="F47" s="3"/>
      <c r="G47" s="1"/>
      <c r="H47" s="3" t="s">
        <v>351</v>
      </c>
      <c r="J47" s="3"/>
      <c r="K47" s="3" t="s">
        <v>144</v>
      </c>
      <c r="M47" s="3"/>
      <c r="N47" s="11">
        <v>2312</v>
      </c>
      <c r="P47" s="3"/>
      <c r="Q47" s="3" t="s">
        <v>146</v>
      </c>
      <c r="S47" s="3"/>
      <c r="T47" s="3" t="s">
        <v>203</v>
      </c>
      <c r="V47" s="3"/>
      <c r="X47" s="3"/>
      <c r="Y47" s="3" t="s">
        <v>157</v>
      </c>
      <c r="AA47" s="3"/>
      <c r="AB47" s="3" t="s">
        <v>148</v>
      </c>
      <c r="AD47" s="3"/>
      <c r="AE47" s="3" t="s">
        <v>157</v>
      </c>
      <c r="AG47" s="3"/>
      <c r="AH47" s="3" t="s">
        <v>157</v>
      </c>
      <c r="AJ47" s="3"/>
      <c r="AK47" s="3" t="s">
        <v>157</v>
      </c>
      <c r="AM47" s="3"/>
      <c r="AN47" s="3" t="s">
        <v>157</v>
      </c>
      <c r="AP47" s="3"/>
      <c r="AQ47" s="3" t="s">
        <v>157</v>
      </c>
      <c r="AS47" s="3"/>
      <c r="AT47" s="3" t="s">
        <v>157</v>
      </c>
      <c r="AV47" s="3"/>
      <c r="AW47" s="3" t="s">
        <v>157</v>
      </c>
      <c r="AY47" s="3"/>
      <c r="AZ47" s="3" t="s">
        <v>157</v>
      </c>
      <c r="BA47">
        <v>95</v>
      </c>
      <c r="BB47" s="3"/>
      <c r="BC47" s="3" t="s">
        <v>150</v>
      </c>
      <c r="BD47">
        <v>25</v>
      </c>
      <c r="BE47" s="3"/>
      <c r="BF47" s="2">
        <v>43257</v>
      </c>
      <c r="BH47" s="3"/>
      <c r="BI47" s="3" t="s">
        <v>353</v>
      </c>
      <c r="BK47" s="3"/>
      <c r="BL47" s="3" t="s">
        <v>354</v>
      </c>
      <c r="BM47">
        <v>75</v>
      </c>
      <c r="BN47" s="3"/>
      <c r="BO47" s="3"/>
      <c r="BQ47" s="3"/>
      <c r="BR47" s="3"/>
      <c r="BT47" s="3"/>
      <c r="BU47" s="3"/>
      <c r="BW47" s="3"/>
      <c r="BY47" s="3"/>
      <c r="BZ47" s="3"/>
      <c r="CB47" s="3"/>
      <c r="CC47" s="3"/>
      <c r="CE47" s="3"/>
      <c r="CF47" s="3"/>
      <c r="CH47" s="3"/>
      <c r="CI47" s="3"/>
      <c r="CK47" s="3"/>
      <c r="CL47" s="3"/>
      <c r="CN47" s="3"/>
      <c r="CO47" s="3"/>
      <c r="CQ47" s="3"/>
      <c r="CR47" s="3"/>
      <c r="CT47" s="3"/>
      <c r="CU47" s="3"/>
      <c r="CW47" s="3"/>
      <c r="CX47" s="3"/>
      <c r="CZ47" s="3"/>
      <c r="DA47" s="3"/>
      <c r="DC47" s="3"/>
      <c r="DE47" s="3"/>
      <c r="DF47" s="3"/>
      <c r="DH47" s="3"/>
      <c r="DI47" s="3"/>
      <c r="DK47" s="3"/>
      <c r="DL47" s="3"/>
      <c r="DN47" s="3"/>
      <c r="DO47" s="3"/>
      <c r="DQ47" s="3"/>
      <c r="DR47" s="3"/>
      <c r="DT47" s="3"/>
      <c r="DU47" s="3"/>
      <c r="DW47" s="3"/>
      <c r="DX47" s="3"/>
      <c r="DZ47" s="3"/>
      <c r="EA47" s="3"/>
      <c r="EC47" s="3"/>
      <c r="ED47" s="3"/>
      <c r="EF47" s="3"/>
      <c r="EG47" s="3"/>
      <c r="EI47" s="3"/>
      <c r="EJ47" s="3" t="s">
        <v>355</v>
      </c>
      <c r="EL47" s="3"/>
    </row>
    <row r="48" spans="1:142" x14ac:dyDescent="0.25">
      <c r="A48" s="1">
        <v>43336.586412037002</v>
      </c>
      <c r="B48" s="1">
        <v>43336.596643518496</v>
      </c>
      <c r="C48" s="3" t="s">
        <v>142</v>
      </c>
      <c r="D48" s="3"/>
      <c r="E48">
        <v>185</v>
      </c>
      <c r="F48" s="3"/>
      <c r="G48" s="1"/>
      <c r="H48" s="3" t="s">
        <v>356</v>
      </c>
      <c r="J48" s="3"/>
      <c r="K48" s="3" t="s">
        <v>144</v>
      </c>
      <c r="M48" s="3"/>
      <c r="N48" s="11">
        <v>2307</v>
      </c>
      <c r="P48" s="3"/>
      <c r="Q48" s="3" t="s">
        <v>197</v>
      </c>
      <c r="S48" s="3"/>
      <c r="T48" s="3" t="s">
        <v>162</v>
      </c>
      <c r="V48" s="3"/>
      <c r="X48" s="3"/>
      <c r="Y48" s="3" t="s">
        <v>148</v>
      </c>
      <c r="AA48" s="3"/>
      <c r="AB48" s="3" t="s">
        <v>148</v>
      </c>
      <c r="AD48" s="3"/>
      <c r="AE48" s="3" t="s">
        <v>148</v>
      </c>
      <c r="AG48" s="3"/>
      <c r="AH48" s="3" t="s">
        <v>157</v>
      </c>
      <c r="AJ48" s="3"/>
      <c r="AK48" s="3" t="s">
        <v>157</v>
      </c>
      <c r="AM48" s="3"/>
      <c r="AN48" s="3" t="s">
        <v>157</v>
      </c>
      <c r="AP48" s="3"/>
      <c r="AQ48" s="3" t="s">
        <v>157</v>
      </c>
      <c r="AS48" s="3"/>
      <c r="AT48" s="3" t="s">
        <v>157</v>
      </c>
      <c r="AV48" s="3"/>
      <c r="AW48" s="3" t="s">
        <v>157</v>
      </c>
      <c r="AY48" s="3"/>
      <c r="AZ48" s="3" t="s">
        <v>157</v>
      </c>
      <c r="BA48">
        <v>85</v>
      </c>
      <c r="BB48" s="3"/>
      <c r="BC48" s="3" t="s">
        <v>150</v>
      </c>
      <c r="BD48">
        <v>25</v>
      </c>
      <c r="BE48" s="3"/>
      <c r="BF48" s="2">
        <v>43266</v>
      </c>
      <c r="BH48" s="3"/>
      <c r="BI48" s="3" t="s">
        <v>358</v>
      </c>
      <c r="BK48" s="3"/>
      <c r="BL48" s="3" t="s">
        <v>152</v>
      </c>
      <c r="BM48">
        <v>75</v>
      </c>
      <c r="BN48" s="3"/>
      <c r="BO48" s="3"/>
      <c r="BQ48" s="3"/>
      <c r="BR48" s="3"/>
      <c r="BT48" s="3"/>
      <c r="BU48" s="3"/>
      <c r="BW48" s="3"/>
      <c r="BY48" s="3"/>
      <c r="BZ48" s="3"/>
      <c r="CB48" s="3"/>
      <c r="CC48" s="3"/>
      <c r="CE48" s="3"/>
      <c r="CF48" s="3"/>
      <c r="CH48" s="3"/>
      <c r="CI48" s="3"/>
      <c r="CK48" s="3"/>
      <c r="CL48" s="3"/>
      <c r="CN48" s="3"/>
      <c r="CO48" s="3"/>
      <c r="CQ48" s="3"/>
      <c r="CR48" s="3"/>
      <c r="CT48" s="3"/>
      <c r="CU48" s="3"/>
      <c r="CW48" s="3"/>
      <c r="CX48" s="3"/>
      <c r="CZ48" s="3"/>
      <c r="DA48" s="3"/>
      <c r="DC48" s="3"/>
      <c r="DE48" s="3"/>
      <c r="DF48" s="3"/>
      <c r="DH48" s="3"/>
      <c r="DI48" s="3"/>
      <c r="DK48" s="3"/>
      <c r="DL48" s="3"/>
      <c r="DN48" s="3"/>
      <c r="DO48" s="3"/>
      <c r="DQ48" s="3"/>
      <c r="DR48" s="3"/>
      <c r="DT48" s="3"/>
      <c r="DU48" s="3"/>
      <c r="DW48" s="3"/>
      <c r="DX48" s="3"/>
      <c r="DZ48" s="3"/>
      <c r="EA48" s="3"/>
      <c r="EC48" s="3"/>
      <c r="ED48" s="3"/>
      <c r="EF48" s="3"/>
      <c r="EG48" s="3"/>
      <c r="EI48" s="3"/>
      <c r="EJ48" s="3" t="s">
        <v>359</v>
      </c>
      <c r="EL48" s="3"/>
    </row>
    <row r="49" spans="1:142" x14ac:dyDescent="0.25">
      <c r="A49" s="1">
        <v>43336.607858796298</v>
      </c>
      <c r="B49" s="1">
        <v>43336.610439814802</v>
      </c>
      <c r="C49" s="3" t="s">
        <v>142</v>
      </c>
      <c r="D49" s="3"/>
      <c r="E49">
        <v>185</v>
      </c>
      <c r="F49" s="3"/>
      <c r="G49" s="1"/>
      <c r="H49" s="3" t="s">
        <v>356</v>
      </c>
      <c r="J49" s="3"/>
      <c r="K49" s="3" t="s">
        <v>144</v>
      </c>
      <c r="M49" s="3"/>
      <c r="N49" s="11">
        <v>2307</v>
      </c>
      <c r="P49" s="3"/>
      <c r="Q49" s="3" t="s">
        <v>197</v>
      </c>
      <c r="S49" s="3"/>
      <c r="T49" s="3" t="s">
        <v>162</v>
      </c>
      <c r="V49" s="3"/>
      <c r="X49" s="3"/>
      <c r="Y49" s="3" t="s">
        <v>148</v>
      </c>
      <c r="AA49" s="3"/>
      <c r="AB49" s="3" t="s">
        <v>148</v>
      </c>
      <c r="AD49" s="3"/>
      <c r="AE49" s="3" t="s">
        <v>148</v>
      </c>
      <c r="AG49" s="3"/>
      <c r="AH49" s="3" t="s">
        <v>157</v>
      </c>
      <c r="AJ49" s="3"/>
      <c r="AK49" s="3" t="s">
        <v>157</v>
      </c>
      <c r="AM49" s="3"/>
      <c r="AN49" s="3" t="s">
        <v>157</v>
      </c>
      <c r="AP49" s="3"/>
      <c r="AQ49" s="3" t="s">
        <v>157</v>
      </c>
      <c r="AS49" s="3"/>
      <c r="AT49" s="3" t="s">
        <v>157</v>
      </c>
      <c r="AV49" s="3"/>
      <c r="AW49" s="3" t="s">
        <v>157</v>
      </c>
      <c r="AY49" s="3"/>
      <c r="AZ49" s="3" t="s">
        <v>157</v>
      </c>
      <c r="BA49">
        <v>85</v>
      </c>
      <c r="BB49" s="3"/>
      <c r="BC49" s="3" t="s">
        <v>150</v>
      </c>
      <c r="BD49">
        <v>25</v>
      </c>
      <c r="BE49" s="3"/>
      <c r="BF49" s="2">
        <v>43259</v>
      </c>
      <c r="BH49" s="3"/>
      <c r="BI49" s="3" t="s">
        <v>360</v>
      </c>
      <c r="BK49" s="3"/>
      <c r="BL49" s="3" t="s">
        <v>152</v>
      </c>
      <c r="BM49">
        <v>75</v>
      </c>
      <c r="BN49" s="3"/>
      <c r="BO49" s="3"/>
      <c r="BQ49" s="3"/>
      <c r="BR49" s="3"/>
      <c r="BT49" s="3"/>
      <c r="BU49" s="3"/>
      <c r="BW49" s="3"/>
      <c r="BY49" s="3"/>
      <c r="BZ49" s="3"/>
      <c r="CB49" s="3"/>
      <c r="CC49" s="3"/>
      <c r="CE49" s="3"/>
      <c r="CF49" s="3"/>
      <c r="CH49" s="3"/>
      <c r="CI49" s="3"/>
      <c r="CK49" s="3"/>
      <c r="CL49" s="3"/>
      <c r="CN49" s="3"/>
      <c r="CO49" s="3"/>
      <c r="CQ49" s="3"/>
      <c r="CR49" s="3"/>
      <c r="CT49" s="3"/>
      <c r="CU49" s="3"/>
      <c r="CW49" s="3"/>
      <c r="CX49" s="3"/>
      <c r="CZ49" s="3"/>
      <c r="DA49" s="3"/>
      <c r="DC49" s="3"/>
      <c r="DE49" s="3"/>
      <c r="DF49" s="3"/>
      <c r="DH49" s="3"/>
      <c r="DI49" s="3"/>
      <c r="DK49" s="3"/>
      <c r="DL49" s="3"/>
      <c r="DN49" s="3"/>
      <c r="DO49" s="3"/>
      <c r="DQ49" s="3"/>
      <c r="DR49" s="3"/>
      <c r="DT49" s="3"/>
      <c r="DU49" s="3"/>
      <c r="DW49" s="3"/>
      <c r="DX49" s="3"/>
      <c r="DZ49" s="3"/>
      <c r="EA49" s="3"/>
      <c r="EC49" s="3"/>
      <c r="ED49" s="3"/>
      <c r="EF49" s="3"/>
      <c r="EG49" s="3"/>
      <c r="EI49" s="3"/>
      <c r="EJ49" s="3" t="s">
        <v>361</v>
      </c>
      <c r="EL49" s="3"/>
    </row>
    <row r="50" spans="1:142" x14ac:dyDescent="0.25">
      <c r="A50" s="1">
        <v>43336.581319444398</v>
      </c>
      <c r="B50" s="1">
        <v>43336.625243055598</v>
      </c>
      <c r="C50" s="3" t="s">
        <v>142</v>
      </c>
      <c r="D50" s="3"/>
      <c r="E50">
        <v>160</v>
      </c>
      <c r="F50" s="3"/>
      <c r="G50" s="1"/>
      <c r="H50" s="3" t="s">
        <v>362</v>
      </c>
      <c r="J50" s="3"/>
      <c r="K50" s="3" t="s">
        <v>144</v>
      </c>
      <c r="M50" s="3"/>
      <c r="N50" s="11">
        <v>2235</v>
      </c>
      <c r="P50" s="3"/>
      <c r="Q50" s="3" t="s">
        <v>146</v>
      </c>
      <c r="S50" s="3"/>
      <c r="T50" s="3" t="s">
        <v>162</v>
      </c>
      <c r="V50" s="3"/>
      <c r="X50" s="3"/>
      <c r="Y50" s="3" t="s">
        <v>148</v>
      </c>
      <c r="AA50" s="3"/>
      <c r="AB50" s="3" t="s">
        <v>157</v>
      </c>
      <c r="AD50" s="3"/>
      <c r="AE50" s="3" t="s">
        <v>149</v>
      </c>
      <c r="AG50" s="3"/>
      <c r="AH50" s="3" t="s">
        <v>157</v>
      </c>
      <c r="AJ50" s="3"/>
      <c r="AK50" s="3" t="s">
        <v>157</v>
      </c>
      <c r="AM50" s="3"/>
      <c r="AN50" s="3" t="s">
        <v>149</v>
      </c>
      <c r="AP50" s="3"/>
      <c r="AQ50" s="3" t="s">
        <v>157</v>
      </c>
      <c r="AS50" s="3"/>
      <c r="AT50" s="3" t="s">
        <v>148</v>
      </c>
      <c r="AV50" s="3"/>
      <c r="AW50" s="3" t="s">
        <v>149</v>
      </c>
      <c r="AY50" s="3"/>
      <c r="AZ50" s="3" t="s">
        <v>157</v>
      </c>
      <c r="BA50">
        <v>60</v>
      </c>
      <c r="BB50" s="3"/>
      <c r="BC50" s="3" t="s">
        <v>150</v>
      </c>
      <c r="BD50">
        <v>25</v>
      </c>
      <c r="BE50" s="3"/>
      <c r="BF50" s="2">
        <v>43194</v>
      </c>
      <c r="BH50" s="3"/>
      <c r="BI50" s="3" t="s">
        <v>364</v>
      </c>
      <c r="BK50" s="3"/>
      <c r="BL50" s="3" t="s">
        <v>249</v>
      </c>
      <c r="BM50">
        <v>75</v>
      </c>
      <c r="BN50" s="3"/>
      <c r="BO50" s="3"/>
      <c r="BQ50" s="3"/>
      <c r="BR50" s="3"/>
      <c r="BT50" s="3"/>
      <c r="BU50" s="3"/>
      <c r="BW50" s="3"/>
      <c r="BY50" s="3"/>
      <c r="BZ50" s="3"/>
      <c r="CB50" s="3"/>
      <c r="CC50" s="3"/>
      <c r="CE50" s="3"/>
      <c r="CF50" s="3"/>
      <c r="CH50" s="3"/>
      <c r="CI50" s="3"/>
      <c r="CK50" s="3"/>
      <c r="CL50" s="3"/>
      <c r="CN50" s="3"/>
      <c r="CO50" s="3"/>
      <c r="CQ50" s="3"/>
      <c r="CR50" s="3"/>
      <c r="CT50" s="3"/>
      <c r="CU50" s="3"/>
      <c r="CW50" s="3"/>
      <c r="CX50" s="3"/>
      <c r="CZ50" s="3"/>
      <c r="DA50" s="3"/>
      <c r="DC50" s="3"/>
      <c r="DE50" s="3"/>
      <c r="DF50" s="3"/>
      <c r="DH50" s="3"/>
      <c r="DI50" s="3"/>
      <c r="DK50" s="3"/>
      <c r="DL50" s="3"/>
      <c r="DN50" s="3"/>
      <c r="DO50" s="3"/>
      <c r="DQ50" s="3"/>
      <c r="DR50" s="3"/>
      <c r="DT50" s="3"/>
      <c r="DU50" s="3"/>
      <c r="DW50" s="3"/>
      <c r="DX50" s="3"/>
      <c r="DZ50" s="3"/>
      <c r="EA50" s="3"/>
      <c r="EC50" s="3"/>
      <c r="ED50" s="3"/>
      <c r="EF50" s="3"/>
      <c r="EG50" s="3"/>
      <c r="EI50" s="3"/>
      <c r="EJ50" s="3" t="s">
        <v>365</v>
      </c>
      <c r="EL50" s="3"/>
    </row>
    <row r="51" spans="1:142" x14ac:dyDescent="0.25">
      <c r="A51" s="1">
        <v>43339.5234375</v>
      </c>
      <c r="B51" s="1">
        <v>43339.540914351797</v>
      </c>
      <c r="C51" s="3" t="s">
        <v>142</v>
      </c>
      <c r="D51" s="3"/>
      <c r="E51">
        <v>200</v>
      </c>
      <c r="F51" s="3"/>
      <c r="G51" s="1"/>
      <c r="H51" s="3" t="s">
        <v>366</v>
      </c>
      <c r="J51" s="3"/>
      <c r="K51" s="3" t="s">
        <v>144</v>
      </c>
      <c r="M51" s="3"/>
      <c r="N51" s="11">
        <v>2553</v>
      </c>
      <c r="P51" s="3"/>
      <c r="Q51" s="3" t="s">
        <v>146</v>
      </c>
      <c r="S51" s="3"/>
      <c r="T51" s="3" t="s">
        <v>198</v>
      </c>
      <c r="V51" s="3"/>
      <c r="X51" s="3"/>
      <c r="Y51" s="3" t="s">
        <v>157</v>
      </c>
      <c r="AA51" s="3"/>
      <c r="AB51" s="3" t="s">
        <v>157</v>
      </c>
      <c r="AD51" s="3"/>
      <c r="AE51" s="3" t="s">
        <v>157</v>
      </c>
      <c r="AG51" s="3"/>
      <c r="AH51" s="3" t="s">
        <v>157</v>
      </c>
      <c r="AJ51" s="3"/>
      <c r="AK51" s="3" t="s">
        <v>157</v>
      </c>
      <c r="AM51" s="3"/>
      <c r="AN51" s="3" t="s">
        <v>157</v>
      </c>
      <c r="AP51" s="3"/>
      <c r="AQ51" s="3" t="s">
        <v>157</v>
      </c>
      <c r="AS51" s="3"/>
      <c r="AT51" s="3" t="s">
        <v>157</v>
      </c>
      <c r="AV51" s="3"/>
      <c r="AW51" s="3" t="s">
        <v>157</v>
      </c>
      <c r="AY51" s="3"/>
      <c r="AZ51" s="3" t="s">
        <v>157</v>
      </c>
      <c r="BA51">
        <v>100</v>
      </c>
      <c r="BB51" s="3"/>
      <c r="BC51" s="3" t="s">
        <v>150</v>
      </c>
      <c r="BD51">
        <v>25</v>
      </c>
      <c r="BE51" s="3"/>
      <c r="BF51" s="2">
        <v>43124</v>
      </c>
      <c r="BH51" s="3"/>
      <c r="BI51" s="3" t="s">
        <v>368</v>
      </c>
      <c r="BK51" s="3"/>
      <c r="BL51" s="3" t="s">
        <v>152</v>
      </c>
      <c r="BM51">
        <v>75</v>
      </c>
      <c r="BN51" s="3"/>
      <c r="BO51" s="3"/>
      <c r="BQ51" s="3"/>
      <c r="BR51" s="3"/>
      <c r="BT51" s="3"/>
      <c r="BU51" s="3"/>
      <c r="BW51" s="3"/>
      <c r="BY51" s="3"/>
      <c r="BZ51" s="3"/>
      <c r="CB51" s="3"/>
      <c r="CC51" s="3"/>
      <c r="CE51" s="3"/>
      <c r="CF51" s="3"/>
      <c r="CH51" s="3"/>
      <c r="CI51" s="3"/>
      <c r="CK51" s="3"/>
      <c r="CL51" s="3"/>
      <c r="CN51" s="3"/>
      <c r="CO51" s="3"/>
      <c r="CQ51" s="3"/>
      <c r="CR51" s="3"/>
      <c r="CT51" s="3"/>
      <c r="CU51" s="3"/>
      <c r="CW51" s="3"/>
      <c r="CX51" s="3"/>
      <c r="CZ51" s="3"/>
      <c r="DA51" s="3"/>
      <c r="DC51" s="3"/>
      <c r="DE51" s="3"/>
      <c r="DF51" s="3"/>
      <c r="DH51" s="3"/>
      <c r="DI51" s="3"/>
      <c r="DK51" s="3"/>
      <c r="DL51" s="3"/>
      <c r="DN51" s="3"/>
      <c r="DO51" s="3"/>
      <c r="DQ51" s="3"/>
      <c r="DR51" s="3"/>
      <c r="DT51" s="3"/>
      <c r="DU51" s="3"/>
      <c r="DW51" s="3"/>
      <c r="DX51" s="3"/>
      <c r="DZ51" s="3"/>
      <c r="EA51" s="3"/>
      <c r="EC51" s="3"/>
      <c r="ED51" s="3"/>
      <c r="EF51" s="3"/>
      <c r="EG51" s="3"/>
      <c r="EI51" s="3"/>
      <c r="EJ51" s="3" t="s">
        <v>369</v>
      </c>
      <c r="EL51" s="3"/>
    </row>
    <row r="52" spans="1:142" x14ac:dyDescent="0.25">
      <c r="A52" s="1">
        <v>43339.612962963001</v>
      </c>
      <c r="B52" s="1">
        <v>43339.6268865741</v>
      </c>
      <c r="C52" s="3" t="s">
        <v>142</v>
      </c>
      <c r="D52" s="3"/>
      <c r="E52">
        <v>0</v>
      </c>
      <c r="F52" s="3"/>
      <c r="G52" s="1"/>
      <c r="H52" s="3" t="s">
        <v>370</v>
      </c>
      <c r="J52" s="3"/>
      <c r="K52" s="3" t="s">
        <v>144</v>
      </c>
      <c r="M52" s="3"/>
      <c r="N52" s="11">
        <v>2501</v>
      </c>
      <c r="P52" s="3"/>
      <c r="Q52" s="3" t="s">
        <v>168</v>
      </c>
      <c r="S52" s="3"/>
      <c r="T52" s="3"/>
      <c r="V52" s="3"/>
      <c r="X52" s="3"/>
      <c r="Y52" s="3"/>
      <c r="AA52" s="3"/>
      <c r="AB52" s="3"/>
      <c r="AD52" s="3"/>
      <c r="AE52" s="3"/>
      <c r="AG52" s="3"/>
      <c r="AH52" s="3"/>
      <c r="AJ52" s="3"/>
      <c r="AK52" s="3"/>
      <c r="AM52" s="3"/>
      <c r="AN52" s="3"/>
      <c r="AP52" s="3"/>
      <c r="AQ52" s="3"/>
      <c r="AS52" s="3"/>
      <c r="AT52" s="3"/>
      <c r="AV52" s="3"/>
      <c r="AW52" s="3"/>
      <c r="AY52" s="3"/>
      <c r="AZ52" s="3"/>
      <c r="BB52" s="3"/>
      <c r="BC52" s="3" t="s">
        <v>258</v>
      </c>
      <c r="BD52">
        <v>0</v>
      </c>
      <c r="BE52" s="3"/>
      <c r="BF52" s="2"/>
      <c r="BH52" s="3"/>
      <c r="BI52" s="3"/>
      <c r="BK52" s="3"/>
      <c r="BL52" s="3"/>
      <c r="BM52">
        <v>0</v>
      </c>
      <c r="BN52" s="3"/>
      <c r="BO52" s="3" t="s">
        <v>259</v>
      </c>
      <c r="BQ52" s="3"/>
      <c r="BR52" s="3" t="s">
        <v>372</v>
      </c>
      <c r="BT52" s="3"/>
      <c r="BU52" s="3" t="s">
        <v>2717</v>
      </c>
      <c r="BW52" s="3"/>
      <c r="BY52" s="3"/>
      <c r="BZ52" s="3" t="s">
        <v>173</v>
      </c>
      <c r="CB52" s="3"/>
      <c r="CC52" s="3" t="s">
        <v>173</v>
      </c>
      <c r="CE52" s="3"/>
      <c r="CF52" s="3" t="s">
        <v>242</v>
      </c>
      <c r="CH52" s="3"/>
      <c r="CI52" s="3" t="s">
        <v>242</v>
      </c>
      <c r="CK52" s="3"/>
      <c r="CL52" s="3" t="s">
        <v>173</v>
      </c>
      <c r="CN52" s="3"/>
      <c r="CO52" s="3" t="s">
        <v>242</v>
      </c>
      <c r="CQ52" s="3"/>
      <c r="CR52" s="3" t="s">
        <v>242</v>
      </c>
      <c r="CT52" s="3"/>
      <c r="CU52" s="3" t="s">
        <v>242</v>
      </c>
      <c r="CW52" s="3"/>
      <c r="CX52" s="3" t="s">
        <v>173</v>
      </c>
      <c r="CZ52" s="3"/>
      <c r="DA52" s="3" t="s">
        <v>173</v>
      </c>
      <c r="DC52" s="3"/>
      <c r="DE52" s="3"/>
      <c r="DF52" s="3" t="s">
        <v>243</v>
      </c>
      <c r="DH52" s="3"/>
      <c r="DI52" s="3" t="s">
        <v>157</v>
      </c>
      <c r="DK52" s="3"/>
      <c r="DL52" s="3" t="s">
        <v>243</v>
      </c>
      <c r="DN52" s="3"/>
      <c r="DO52" s="3" t="s">
        <v>157</v>
      </c>
      <c r="DQ52" s="3"/>
      <c r="DR52" s="3" t="s">
        <v>157</v>
      </c>
      <c r="DT52" s="3"/>
      <c r="DU52" s="3" t="s">
        <v>157</v>
      </c>
      <c r="DW52" s="3"/>
      <c r="DX52" s="3" t="s">
        <v>243</v>
      </c>
      <c r="DZ52" s="3"/>
      <c r="EA52" s="3" t="s">
        <v>157</v>
      </c>
      <c r="EC52" s="3"/>
      <c r="ED52" s="3" t="s">
        <v>243</v>
      </c>
      <c r="EF52" s="3"/>
      <c r="EG52" s="3" t="s">
        <v>157</v>
      </c>
      <c r="EI52" s="3"/>
      <c r="EJ52" s="3" t="s">
        <v>373</v>
      </c>
      <c r="EL52" s="3"/>
    </row>
    <row r="53" spans="1:142" x14ac:dyDescent="0.25">
      <c r="A53" s="1">
        <v>43339.629027777803</v>
      </c>
      <c r="B53" s="1">
        <v>43339.634594907402</v>
      </c>
      <c r="C53" s="3" t="s">
        <v>142</v>
      </c>
      <c r="D53" s="3"/>
      <c r="E53">
        <v>135</v>
      </c>
      <c r="F53" s="3"/>
      <c r="G53" s="1"/>
      <c r="H53" s="3" t="s">
        <v>374</v>
      </c>
      <c r="J53" s="3"/>
      <c r="K53" s="3" t="s">
        <v>144</v>
      </c>
      <c r="M53" s="3"/>
      <c r="N53" s="11">
        <v>2231</v>
      </c>
      <c r="P53" s="3"/>
      <c r="Q53" s="3" t="s">
        <v>146</v>
      </c>
      <c r="S53" s="3"/>
      <c r="T53" s="3" t="s">
        <v>198</v>
      </c>
      <c r="V53" s="3"/>
      <c r="X53" s="3"/>
      <c r="Y53" s="3" t="s">
        <v>157</v>
      </c>
      <c r="AA53" s="3"/>
      <c r="AB53" s="3" t="s">
        <v>157</v>
      </c>
      <c r="AD53" s="3"/>
      <c r="AE53" s="3" t="s">
        <v>148</v>
      </c>
      <c r="AG53" s="3"/>
      <c r="AH53" s="3" t="s">
        <v>149</v>
      </c>
      <c r="AJ53" s="3"/>
      <c r="AK53" s="3" t="s">
        <v>157</v>
      </c>
      <c r="AM53" s="3"/>
      <c r="AN53" s="3" t="s">
        <v>149</v>
      </c>
      <c r="AP53" s="3"/>
      <c r="AQ53" s="3" t="s">
        <v>149</v>
      </c>
      <c r="AS53" s="3"/>
      <c r="AT53" s="3" t="s">
        <v>149</v>
      </c>
      <c r="AV53" s="3"/>
      <c r="AW53" s="3" t="s">
        <v>149</v>
      </c>
      <c r="AY53" s="3"/>
      <c r="AZ53" s="3" t="s">
        <v>149</v>
      </c>
      <c r="BA53">
        <v>35</v>
      </c>
      <c r="BB53" s="3"/>
      <c r="BC53" s="3" t="s">
        <v>150</v>
      </c>
      <c r="BD53">
        <v>25</v>
      </c>
      <c r="BE53" s="3"/>
      <c r="BF53" s="2">
        <v>43336</v>
      </c>
      <c r="BH53" s="3"/>
      <c r="BI53" s="3" t="s">
        <v>376</v>
      </c>
      <c r="BK53" s="3"/>
      <c r="BL53" s="3" t="s">
        <v>215</v>
      </c>
      <c r="BM53">
        <v>75</v>
      </c>
      <c r="BN53" s="3"/>
      <c r="BO53" s="3"/>
      <c r="BQ53" s="3"/>
      <c r="BR53" s="3"/>
      <c r="BT53" s="3"/>
      <c r="BU53" s="3"/>
      <c r="BW53" s="3"/>
      <c r="BY53" s="3"/>
      <c r="BZ53" s="3"/>
      <c r="CB53" s="3"/>
      <c r="CC53" s="3"/>
      <c r="CE53" s="3"/>
      <c r="CF53" s="3"/>
      <c r="CH53" s="3"/>
      <c r="CI53" s="3"/>
      <c r="CK53" s="3"/>
      <c r="CL53" s="3"/>
      <c r="CN53" s="3"/>
      <c r="CO53" s="3"/>
      <c r="CQ53" s="3"/>
      <c r="CR53" s="3"/>
      <c r="CT53" s="3"/>
      <c r="CU53" s="3"/>
      <c r="CW53" s="3"/>
      <c r="CX53" s="3"/>
      <c r="CZ53" s="3"/>
      <c r="DA53" s="3"/>
      <c r="DC53" s="3"/>
      <c r="DE53" s="3"/>
      <c r="DF53" s="3"/>
      <c r="DH53" s="3"/>
      <c r="DI53" s="3"/>
      <c r="DK53" s="3"/>
      <c r="DL53" s="3"/>
      <c r="DN53" s="3"/>
      <c r="DO53" s="3"/>
      <c r="DQ53" s="3"/>
      <c r="DR53" s="3"/>
      <c r="DT53" s="3"/>
      <c r="DU53" s="3"/>
      <c r="DW53" s="3"/>
      <c r="DX53" s="3"/>
      <c r="DZ53" s="3"/>
      <c r="EA53" s="3"/>
      <c r="EC53" s="3"/>
      <c r="ED53" s="3"/>
      <c r="EF53" s="3"/>
      <c r="EG53" s="3"/>
      <c r="EI53" s="3"/>
      <c r="EJ53" s="3" t="s">
        <v>377</v>
      </c>
      <c r="EL53" s="3"/>
    </row>
    <row r="54" spans="1:142" x14ac:dyDescent="0.25">
      <c r="A54" s="1">
        <v>43339.6566550926</v>
      </c>
      <c r="B54" s="1">
        <v>43339.659039351798</v>
      </c>
      <c r="C54" s="3" t="s">
        <v>142</v>
      </c>
      <c r="D54" s="3"/>
      <c r="E54">
        <v>25</v>
      </c>
      <c r="F54" s="3"/>
      <c r="G54" s="1"/>
      <c r="H54" s="3" t="s">
        <v>378</v>
      </c>
      <c r="J54" s="3"/>
      <c r="K54" s="3" t="s">
        <v>255</v>
      </c>
      <c r="M54" s="3"/>
      <c r="N54" s="11">
        <v>2558</v>
      </c>
      <c r="P54" s="3"/>
      <c r="Q54" s="3" t="s">
        <v>146</v>
      </c>
      <c r="S54" s="3"/>
      <c r="T54" s="3" t="s">
        <v>162</v>
      </c>
      <c r="V54" s="3"/>
      <c r="X54" s="3"/>
      <c r="Y54" s="3" t="s">
        <v>149</v>
      </c>
      <c r="AA54" s="3"/>
      <c r="AB54" s="3" t="s">
        <v>149</v>
      </c>
      <c r="AD54" s="3"/>
      <c r="AE54" s="3" t="s">
        <v>149</v>
      </c>
      <c r="AG54" s="3"/>
      <c r="AH54" s="3" t="s">
        <v>149</v>
      </c>
      <c r="AJ54" s="3"/>
      <c r="AK54" s="3" t="s">
        <v>148</v>
      </c>
      <c r="AM54" s="3"/>
      <c r="AN54" s="3" t="s">
        <v>149</v>
      </c>
      <c r="AP54" s="3"/>
      <c r="AQ54" s="3" t="s">
        <v>157</v>
      </c>
      <c r="AS54" s="3"/>
      <c r="AT54" s="3" t="s">
        <v>148</v>
      </c>
      <c r="AV54" s="3"/>
      <c r="AW54" s="3" t="s">
        <v>148</v>
      </c>
      <c r="AY54" s="3"/>
      <c r="AZ54" s="3" t="s">
        <v>149</v>
      </c>
      <c r="BA54">
        <v>25</v>
      </c>
      <c r="BB54" s="3"/>
      <c r="BC54" s="3" t="s">
        <v>258</v>
      </c>
      <c r="BD54">
        <v>0</v>
      </c>
      <c r="BE54" s="3"/>
      <c r="BF54" s="2"/>
      <c r="BH54" s="3"/>
      <c r="BI54" s="3"/>
      <c r="BK54" s="3"/>
      <c r="BL54" s="3"/>
      <c r="BM54">
        <v>0</v>
      </c>
      <c r="BN54" s="3"/>
      <c r="BO54" s="3"/>
      <c r="BQ54" s="3"/>
      <c r="BR54" s="3"/>
      <c r="BT54" s="3"/>
      <c r="BU54" s="3"/>
      <c r="BW54" s="3"/>
      <c r="BY54" s="3"/>
      <c r="BZ54" s="3"/>
      <c r="CB54" s="3"/>
      <c r="CC54" s="3"/>
      <c r="CE54" s="3"/>
      <c r="CF54" s="3"/>
      <c r="CH54" s="3"/>
      <c r="CI54" s="3"/>
      <c r="CK54" s="3"/>
      <c r="CL54" s="3"/>
      <c r="CN54" s="3"/>
      <c r="CO54" s="3"/>
      <c r="CQ54" s="3"/>
      <c r="CR54" s="3"/>
      <c r="CT54" s="3"/>
      <c r="CU54" s="3"/>
      <c r="CW54" s="3"/>
      <c r="CX54" s="3"/>
      <c r="CZ54" s="3"/>
      <c r="DA54" s="3"/>
      <c r="DC54" s="3"/>
      <c r="DE54" s="3"/>
      <c r="DF54" s="3"/>
      <c r="DH54" s="3"/>
      <c r="DI54" s="3"/>
      <c r="DK54" s="3"/>
      <c r="DL54" s="3"/>
      <c r="DN54" s="3"/>
      <c r="DO54" s="3"/>
      <c r="DQ54" s="3"/>
      <c r="DR54" s="3"/>
      <c r="DT54" s="3"/>
      <c r="DU54" s="3"/>
      <c r="DW54" s="3"/>
      <c r="DX54" s="3"/>
      <c r="DZ54" s="3"/>
      <c r="EA54" s="3"/>
      <c r="EC54" s="3"/>
      <c r="ED54" s="3"/>
      <c r="EF54" s="3"/>
      <c r="EG54" s="3"/>
      <c r="EI54" s="3"/>
      <c r="EJ54" s="3" t="s">
        <v>380</v>
      </c>
      <c r="EL54" s="3"/>
    </row>
    <row r="55" spans="1:142" x14ac:dyDescent="0.25">
      <c r="A55" s="1">
        <v>43340.470347222203</v>
      </c>
      <c r="B55" s="1">
        <v>43340.481759259303</v>
      </c>
      <c r="C55" s="3" t="s">
        <v>142</v>
      </c>
      <c r="D55" s="3"/>
      <c r="E55">
        <v>25</v>
      </c>
      <c r="F55" s="3"/>
      <c r="G55" s="1"/>
      <c r="H55" s="3" t="s">
        <v>381</v>
      </c>
      <c r="J55" s="3"/>
      <c r="K55" s="3" t="s">
        <v>255</v>
      </c>
      <c r="M55" s="3"/>
      <c r="N55" s="11">
        <v>2502</v>
      </c>
      <c r="P55" s="3"/>
      <c r="Q55" s="3" t="s">
        <v>168</v>
      </c>
      <c r="S55" s="3"/>
      <c r="T55" s="3"/>
      <c r="V55" s="3"/>
      <c r="X55" s="3"/>
      <c r="Y55" s="3"/>
      <c r="AA55" s="3"/>
      <c r="AB55" s="3"/>
      <c r="AD55" s="3"/>
      <c r="AE55" s="3"/>
      <c r="AG55" s="3"/>
      <c r="AH55" s="3"/>
      <c r="AJ55" s="3"/>
      <c r="AK55" s="3"/>
      <c r="AM55" s="3"/>
      <c r="AN55" s="3"/>
      <c r="AP55" s="3"/>
      <c r="AQ55" s="3"/>
      <c r="AS55" s="3"/>
      <c r="AT55" s="3"/>
      <c r="AV55" s="3"/>
      <c r="AW55" s="3"/>
      <c r="AY55" s="3"/>
      <c r="AZ55" s="3"/>
      <c r="BB55" s="3"/>
      <c r="BC55" s="3" t="s">
        <v>150</v>
      </c>
      <c r="BD55">
        <v>25</v>
      </c>
      <c r="BE55" s="3"/>
      <c r="BF55" s="2">
        <v>43389</v>
      </c>
      <c r="BH55" s="3"/>
      <c r="BI55" s="3" t="s">
        <v>382</v>
      </c>
      <c r="BK55" s="3"/>
      <c r="BL55" s="3" t="s">
        <v>383</v>
      </c>
      <c r="BM55">
        <v>0</v>
      </c>
      <c r="BN55" s="3"/>
      <c r="BO55" s="3" t="s">
        <v>259</v>
      </c>
      <c r="BQ55" s="3"/>
      <c r="BR55" s="3" t="s">
        <v>384</v>
      </c>
      <c r="BT55" s="3"/>
      <c r="BU55" s="3" t="s">
        <v>2718</v>
      </c>
      <c r="BW55" s="3"/>
      <c r="BY55" s="3"/>
      <c r="BZ55" s="3" t="s">
        <v>173</v>
      </c>
      <c r="CB55" s="3"/>
      <c r="CC55" s="3" t="s">
        <v>173</v>
      </c>
      <c r="CE55" s="3"/>
      <c r="CF55" s="3" t="s">
        <v>173</v>
      </c>
      <c r="CH55" s="3"/>
      <c r="CI55" s="3" t="s">
        <v>242</v>
      </c>
      <c r="CK55" s="3"/>
      <c r="CL55" s="3" t="s">
        <v>242</v>
      </c>
      <c r="CN55" s="3"/>
      <c r="CO55" s="3" t="s">
        <v>173</v>
      </c>
      <c r="CQ55" s="3"/>
      <c r="CR55" s="3" t="s">
        <v>242</v>
      </c>
      <c r="CT55" s="3"/>
      <c r="CU55" s="3" t="s">
        <v>242</v>
      </c>
      <c r="CW55" s="3"/>
      <c r="CX55" s="3" t="s">
        <v>173</v>
      </c>
      <c r="CZ55" s="3"/>
      <c r="DA55" s="3" t="s">
        <v>242</v>
      </c>
      <c r="DC55" s="3"/>
      <c r="DE55" s="3"/>
      <c r="DF55" s="3" t="s">
        <v>157</v>
      </c>
      <c r="DH55" s="3"/>
      <c r="DI55" s="3" t="s">
        <v>157</v>
      </c>
      <c r="DK55" s="3"/>
      <c r="DL55" s="3" t="s">
        <v>157</v>
      </c>
      <c r="DN55" s="3"/>
      <c r="DO55" s="3" t="s">
        <v>243</v>
      </c>
      <c r="DQ55" s="3"/>
      <c r="DR55" s="3" t="s">
        <v>157</v>
      </c>
      <c r="DT55" s="3"/>
      <c r="DU55" s="3" t="s">
        <v>243</v>
      </c>
      <c r="DW55" s="3"/>
      <c r="DX55" s="3" t="s">
        <v>243</v>
      </c>
      <c r="DZ55" s="3"/>
      <c r="EA55" s="3" t="s">
        <v>243</v>
      </c>
      <c r="EC55" s="3"/>
      <c r="ED55" s="3" t="s">
        <v>243</v>
      </c>
      <c r="EF55" s="3"/>
      <c r="EG55" s="3" t="s">
        <v>243</v>
      </c>
      <c r="EI55" s="3"/>
      <c r="EJ55" s="3" t="s">
        <v>385</v>
      </c>
      <c r="EL55" s="3"/>
    </row>
    <row r="56" spans="1:142" x14ac:dyDescent="0.25">
      <c r="A56" s="1">
        <v>43340.564131944397</v>
      </c>
      <c r="B56" s="1">
        <v>43340.568854166697</v>
      </c>
      <c r="C56" s="3" t="s">
        <v>142</v>
      </c>
      <c r="D56" s="3"/>
      <c r="E56">
        <v>165</v>
      </c>
      <c r="F56" s="3"/>
      <c r="G56" s="1"/>
      <c r="H56" s="3" t="s">
        <v>386</v>
      </c>
      <c r="J56" s="3"/>
      <c r="K56" s="3" t="s">
        <v>255</v>
      </c>
      <c r="M56" s="3"/>
      <c r="N56" s="11">
        <v>2472</v>
      </c>
      <c r="P56" s="3"/>
      <c r="Q56" s="3" t="s">
        <v>146</v>
      </c>
      <c r="S56" s="3"/>
      <c r="T56" s="3" t="s">
        <v>292</v>
      </c>
      <c r="V56" s="3"/>
      <c r="X56" s="3"/>
      <c r="Y56" s="3" t="s">
        <v>148</v>
      </c>
      <c r="AA56" s="3"/>
      <c r="AB56" s="3" t="s">
        <v>157</v>
      </c>
      <c r="AD56" s="3"/>
      <c r="AE56" s="3" t="s">
        <v>148</v>
      </c>
      <c r="AG56" s="3"/>
      <c r="AH56" s="3" t="s">
        <v>148</v>
      </c>
      <c r="AJ56" s="3"/>
      <c r="AK56" s="3" t="s">
        <v>148</v>
      </c>
      <c r="AM56" s="3"/>
      <c r="AN56" s="3" t="s">
        <v>148</v>
      </c>
      <c r="AP56" s="3"/>
      <c r="AQ56" s="3" t="s">
        <v>148</v>
      </c>
      <c r="AS56" s="3"/>
      <c r="AT56" s="3" t="s">
        <v>148</v>
      </c>
      <c r="AV56" s="3"/>
      <c r="AW56" s="3" t="s">
        <v>157</v>
      </c>
      <c r="AY56" s="3"/>
      <c r="AZ56" s="3" t="s">
        <v>157</v>
      </c>
      <c r="BA56">
        <v>65</v>
      </c>
      <c r="BB56" s="3"/>
      <c r="BC56" s="3" t="s">
        <v>150</v>
      </c>
      <c r="BD56">
        <v>25</v>
      </c>
      <c r="BE56" s="3"/>
      <c r="BF56" s="2">
        <v>43340</v>
      </c>
      <c r="BH56" s="3"/>
      <c r="BI56" s="3" t="s">
        <v>388</v>
      </c>
      <c r="BK56" s="3"/>
      <c r="BL56" s="3" t="s">
        <v>152</v>
      </c>
      <c r="BM56">
        <v>75</v>
      </c>
      <c r="BN56" s="3"/>
      <c r="BO56" s="3"/>
      <c r="BQ56" s="3"/>
      <c r="BR56" s="3"/>
      <c r="BT56" s="3"/>
      <c r="BU56" s="3"/>
      <c r="BW56" s="3"/>
      <c r="BY56" s="3"/>
      <c r="BZ56" s="3"/>
      <c r="CB56" s="3"/>
      <c r="CC56" s="3"/>
      <c r="CE56" s="3"/>
      <c r="CF56" s="3"/>
      <c r="CH56" s="3"/>
      <c r="CI56" s="3"/>
      <c r="CK56" s="3"/>
      <c r="CL56" s="3"/>
      <c r="CN56" s="3"/>
      <c r="CO56" s="3"/>
      <c r="CQ56" s="3"/>
      <c r="CR56" s="3"/>
      <c r="CT56" s="3"/>
      <c r="CU56" s="3"/>
      <c r="CW56" s="3"/>
      <c r="CX56" s="3"/>
      <c r="CZ56" s="3"/>
      <c r="DA56" s="3"/>
      <c r="DC56" s="3"/>
      <c r="DE56" s="3"/>
      <c r="DF56" s="3"/>
      <c r="DH56" s="3"/>
      <c r="DI56" s="3"/>
      <c r="DK56" s="3"/>
      <c r="DL56" s="3"/>
      <c r="DN56" s="3"/>
      <c r="DO56" s="3"/>
      <c r="DQ56" s="3"/>
      <c r="DR56" s="3"/>
      <c r="DT56" s="3"/>
      <c r="DU56" s="3"/>
      <c r="DW56" s="3"/>
      <c r="DX56" s="3"/>
      <c r="DZ56" s="3"/>
      <c r="EA56" s="3"/>
      <c r="EC56" s="3"/>
      <c r="ED56" s="3"/>
      <c r="EF56" s="3"/>
      <c r="EG56" s="3"/>
      <c r="EI56" s="3"/>
      <c r="EJ56" s="3" t="s">
        <v>389</v>
      </c>
      <c r="EL56" s="3"/>
    </row>
    <row r="57" spans="1:142" x14ac:dyDescent="0.25">
      <c r="A57" s="1">
        <v>43340.574143518497</v>
      </c>
      <c r="B57" s="1">
        <v>43340.579189814802</v>
      </c>
      <c r="C57" s="3" t="s">
        <v>142</v>
      </c>
      <c r="D57" s="3"/>
      <c r="E57">
        <v>190</v>
      </c>
      <c r="F57" s="3"/>
      <c r="G57" s="1"/>
      <c r="H57" s="3" t="s">
        <v>390</v>
      </c>
      <c r="J57" s="3"/>
      <c r="K57" s="3" t="s">
        <v>144</v>
      </c>
      <c r="M57" s="3"/>
      <c r="N57" s="11">
        <v>2560</v>
      </c>
      <c r="P57" s="3"/>
      <c r="Q57" s="3" t="s">
        <v>146</v>
      </c>
      <c r="S57" s="3"/>
      <c r="T57" s="3" t="s">
        <v>162</v>
      </c>
      <c r="V57" s="3"/>
      <c r="X57" s="3"/>
      <c r="Y57" s="3" t="s">
        <v>157</v>
      </c>
      <c r="AA57" s="3"/>
      <c r="AB57" s="3" t="s">
        <v>148</v>
      </c>
      <c r="AD57" s="3"/>
      <c r="AE57" s="3" t="s">
        <v>148</v>
      </c>
      <c r="AG57" s="3"/>
      <c r="AH57" s="3" t="s">
        <v>157</v>
      </c>
      <c r="AJ57" s="3"/>
      <c r="AK57" s="3" t="s">
        <v>157</v>
      </c>
      <c r="AM57" s="3"/>
      <c r="AN57" s="3" t="s">
        <v>157</v>
      </c>
      <c r="AP57" s="3"/>
      <c r="AQ57" s="3" t="s">
        <v>157</v>
      </c>
      <c r="AS57" s="3"/>
      <c r="AT57" s="3" t="s">
        <v>157</v>
      </c>
      <c r="AV57" s="3"/>
      <c r="AW57" s="3" t="s">
        <v>157</v>
      </c>
      <c r="AY57" s="3"/>
      <c r="AZ57" s="3" t="s">
        <v>157</v>
      </c>
      <c r="BA57">
        <v>90</v>
      </c>
      <c r="BB57" s="3"/>
      <c r="BC57" s="3" t="s">
        <v>150</v>
      </c>
      <c r="BD57">
        <v>25</v>
      </c>
      <c r="BE57" s="3"/>
      <c r="BF57" s="2">
        <v>43285</v>
      </c>
      <c r="BH57" s="3"/>
      <c r="BI57" s="3" t="s">
        <v>392</v>
      </c>
      <c r="BK57" s="3"/>
      <c r="BL57" s="3" t="s">
        <v>152</v>
      </c>
      <c r="BM57">
        <v>75</v>
      </c>
      <c r="BN57" s="3"/>
      <c r="BO57" s="3"/>
      <c r="BQ57" s="3"/>
      <c r="BR57" s="3"/>
      <c r="BT57" s="3"/>
      <c r="BU57" s="3"/>
      <c r="BW57" s="3"/>
      <c r="BY57" s="3"/>
      <c r="BZ57" s="3"/>
      <c r="CB57" s="3"/>
      <c r="CC57" s="3"/>
      <c r="CE57" s="3"/>
      <c r="CF57" s="3"/>
      <c r="CH57" s="3"/>
      <c r="CI57" s="3"/>
      <c r="CK57" s="3"/>
      <c r="CL57" s="3"/>
      <c r="CN57" s="3"/>
      <c r="CO57" s="3"/>
      <c r="CQ57" s="3"/>
      <c r="CR57" s="3"/>
      <c r="CT57" s="3"/>
      <c r="CU57" s="3"/>
      <c r="CW57" s="3"/>
      <c r="CX57" s="3"/>
      <c r="CZ57" s="3"/>
      <c r="DA57" s="3"/>
      <c r="DC57" s="3"/>
      <c r="DE57" s="3"/>
      <c r="DF57" s="3"/>
      <c r="DH57" s="3"/>
      <c r="DI57" s="3"/>
      <c r="DK57" s="3"/>
      <c r="DL57" s="3"/>
      <c r="DN57" s="3"/>
      <c r="DO57" s="3"/>
      <c r="DQ57" s="3"/>
      <c r="DR57" s="3"/>
      <c r="DT57" s="3"/>
      <c r="DU57" s="3"/>
      <c r="DW57" s="3"/>
      <c r="DX57" s="3"/>
      <c r="DZ57" s="3"/>
      <c r="EA57" s="3"/>
      <c r="EC57" s="3"/>
      <c r="ED57" s="3"/>
      <c r="EF57" s="3"/>
      <c r="EG57" s="3"/>
      <c r="EI57" s="3"/>
      <c r="EJ57" s="3" t="s">
        <v>393</v>
      </c>
      <c r="EL57" s="3"/>
    </row>
    <row r="58" spans="1:142" x14ac:dyDescent="0.25">
      <c r="A58" s="1">
        <v>43341.2984490741</v>
      </c>
      <c r="B58" s="1">
        <v>43341.306956018503</v>
      </c>
      <c r="C58" s="3" t="s">
        <v>142</v>
      </c>
      <c r="D58" s="3"/>
      <c r="E58">
        <v>70</v>
      </c>
      <c r="F58" s="3"/>
      <c r="G58" s="1"/>
      <c r="H58" s="3" t="s">
        <v>394</v>
      </c>
      <c r="J58" s="3"/>
      <c r="K58" s="3" t="s">
        <v>144</v>
      </c>
      <c r="M58" s="3"/>
      <c r="N58" s="11">
        <v>2339</v>
      </c>
      <c r="P58" s="3"/>
      <c r="Q58" s="3" t="s">
        <v>146</v>
      </c>
      <c r="S58" s="3"/>
      <c r="T58" s="3" t="s">
        <v>203</v>
      </c>
      <c r="V58" s="3"/>
      <c r="X58" s="3"/>
      <c r="Y58" s="3" t="s">
        <v>149</v>
      </c>
      <c r="AA58" s="3"/>
      <c r="AB58" s="3" t="s">
        <v>157</v>
      </c>
      <c r="AD58" s="3"/>
      <c r="AE58" s="3" t="s">
        <v>157</v>
      </c>
      <c r="AG58" s="3"/>
      <c r="AH58" s="3" t="s">
        <v>149</v>
      </c>
      <c r="AJ58" s="3"/>
      <c r="AK58" s="3" t="s">
        <v>157</v>
      </c>
      <c r="AM58" s="3"/>
      <c r="AN58" s="3" t="s">
        <v>149</v>
      </c>
      <c r="AP58" s="3"/>
      <c r="AQ58" s="3" t="s">
        <v>157</v>
      </c>
      <c r="AS58" s="3"/>
      <c r="AT58" s="3" t="s">
        <v>157</v>
      </c>
      <c r="AV58" s="3"/>
      <c r="AW58" s="3" t="s">
        <v>157</v>
      </c>
      <c r="AY58" s="3"/>
      <c r="AZ58" s="3" t="s">
        <v>157</v>
      </c>
      <c r="BA58">
        <v>70</v>
      </c>
      <c r="BB58" s="3"/>
      <c r="BC58" s="3" t="s">
        <v>258</v>
      </c>
      <c r="BD58">
        <v>0</v>
      </c>
      <c r="BE58" s="3"/>
      <c r="BF58" s="2"/>
      <c r="BH58" s="3"/>
      <c r="BI58" s="3"/>
      <c r="BK58" s="3"/>
      <c r="BL58" s="3"/>
      <c r="BM58">
        <v>0</v>
      </c>
      <c r="BN58" s="3"/>
      <c r="BO58" s="3"/>
      <c r="BQ58" s="3"/>
      <c r="BR58" s="3"/>
      <c r="BT58" s="3"/>
      <c r="BU58" s="3"/>
      <c r="BW58" s="3"/>
      <c r="BY58" s="3"/>
      <c r="BZ58" s="3"/>
      <c r="CB58" s="3"/>
      <c r="CC58" s="3"/>
      <c r="CE58" s="3"/>
      <c r="CF58" s="3"/>
      <c r="CH58" s="3"/>
      <c r="CI58" s="3"/>
      <c r="CK58" s="3"/>
      <c r="CL58" s="3"/>
      <c r="CN58" s="3"/>
      <c r="CO58" s="3"/>
      <c r="CQ58" s="3"/>
      <c r="CR58" s="3"/>
      <c r="CT58" s="3"/>
      <c r="CU58" s="3"/>
      <c r="CW58" s="3"/>
      <c r="CX58" s="3"/>
      <c r="CZ58" s="3"/>
      <c r="DA58" s="3"/>
      <c r="DC58" s="3"/>
      <c r="DE58" s="3"/>
      <c r="DF58" s="3"/>
      <c r="DH58" s="3"/>
      <c r="DI58" s="3"/>
      <c r="DK58" s="3"/>
      <c r="DL58" s="3"/>
      <c r="DN58" s="3"/>
      <c r="DO58" s="3"/>
      <c r="DQ58" s="3"/>
      <c r="DR58" s="3"/>
      <c r="DT58" s="3"/>
      <c r="DU58" s="3"/>
      <c r="DW58" s="3"/>
      <c r="DX58" s="3"/>
      <c r="DZ58" s="3"/>
      <c r="EA58" s="3"/>
      <c r="EC58" s="3"/>
      <c r="ED58" s="3"/>
      <c r="EF58" s="3"/>
      <c r="EG58" s="3"/>
      <c r="EI58" s="3"/>
      <c r="EJ58" s="3" t="s">
        <v>396</v>
      </c>
      <c r="EL58" s="3"/>
    </row>
    <row r="59" spans="1:142" x14ac:dyDescent="0.25">
      <c r="A59" s="1">
        <v>43341.412476851903</v>
      </c>
      <c r="B59" s="1">
        <v>43341.443587962996</v>
      </c>
      <c r="C59" s="3" t="s">
        <v>142</v>
      </c>
      <c r="D59" s="3"/>
      <c r="E59">
        <v>70</v>
      </c>
      <c r="F59" s="3"/>
      <c r="G59" s="1"/>
      <c r="H59" s="3" t="s">
        <v>397</v>
      </c>
      <c r="J59" s="3"/>
      <c r="K59" s="3" t="s">
        <v>144</v>
      </c>
      <c r="M59" s="3"/>
      <c r="N59" s="11">
        <v>2499</v>
      </c>
      <c r="P59" s="3"/>
      <c r="Q59" s="3" t="s">
        <v>146</v>
      </c>
      <c r="S59" s="3"/>
      <c r="T59" s="3" t="s">
        <v>292</v>
      </c>
      <c r="V59" s="3"/>
      <c r="X59" s="3"/>
      <c r="Y59" s="3" t="s">
        <v>157</v>
      </c>
      <c r="AA59" s="3"/>
      <c r="AB59" s="3" t="s">
        <v>157</v>
      </c>
      <c r="AD59" s="3"/>
      <c r="AE59" s="3" t="s">
        <v>157</v>
      </c>
      <c r="AG59" s="3"/>
      <c r="AH59" s="3" t="s">
        <v>148</v>
      </c>
      <c r="AJ59" s="3"/>
      <c r="AK59" s="3" t="s">
        <v>157</v>
      </c>
      <c r="AM59" s="3"/>
      <c r="AN59" s="3" t="s">
        <v>148</v>
      </c>
      <c r="AP59" s="3"/>
      <c r="AQ59" s="3" t="s">
        <v>148</v>
      </c>
      <c r="AS59" s="3"/>
      <c r="AT59" s="3" t="s">
        <v>148</v>
      </c>
      <c r="AV59" s="3"/>
      <c r="AW59" s="3" t="s">
        <v>148</v>
      </c>
      <c r="AY59" s="3"/>
      <c r="AZ59" s="3" t="s">
        <v>148</v>
      </c>
      <c r="BA59">
        <v>70</v>
      </c>
      <c r="BB59" s="3"/>
      <c r="BC59" s="3" t="s">
        <v>258</v>
      </c>
      <c r="BD59">
        <v>0</v>
      </c>
      <c r="BE59" s="3"/>
      <c r="BF59" s="2"/>
      <c r="BH59" s="3"/>
      <c r="BI59" s="3"/>
      <c r="BK59" s="3"/>
      <c r="BL59" s="3"/>
      <c r="BM59">
        <v>0</v>
      </c>
      <c r="BN59" s="3"/>
      <c r="BO59" s="3"/>
      <c r="BQ59" s="3"/>
      <c r="BR59" s="3"/>
      <c r="BT59" s="3"/>
      <c r="BU59" s="3"/>
      <c r="BW59" s="3"/>
      <c r="BY59" s="3"/>
      <c r="BZ59" s="3"/>
      <c r="CB59" s="3"/>
      <c r="CC59" s="3"/>
      <c r="CE59" s="3"/>
      <c r="CF59" s="3"/>
      <c r="CH59" s="3"/>
      <c r="CI59" s="3"/>
      <c r="CK59" s="3"/>
      <c r="CL59" s="3"/>
      <c r="CN59" s="3"/>
      <c r="CO59" s="3"/>
      <c r="CQ59" s="3"/>
      <c r="CR59" s="3"/>
      <c r="CT59" s="3"/>
      <c r="CU59" s="3"/>
      <c r="CW59" s="3"/>
      <c r="CX59" s="3"/>
      <c r="CZ59" s="3"/>
      <c r="DA59" s="3"/>
      <c r="DC59" s="3"/>
      <c r="DE59" s="3"/>
      <c r="DF59" s="3"/>
      <c r="DH59" s="3"/>
      <c r="DI59" s="3"/>
      <c r="DK59" s="3"/>
      <c r="DL59" s="3"/>
      <c r="DN59" s="3"/>
      <c r="DO59" s="3"/>
      <c r="DQ59" s="3"/>
      <c r="DR59" s="3"/>
      <c r="DT59" s="3"/>
      <c r="DU59" s="3"/>
      <c r="DW59" s="3"/>
      <c r="DX59" s="3"/>
      <c r="DZ59" s="3"/>
      <c r="EA59" s="3"/>
      <c r="EC59" s="3"/>
      <c r="ED59" s="3"/>
      <c r="EF59" s="3"/>
      <c r="EG59" s="3"/>
      <c r="EI59" s="3"/>
      <c r="EJ59" s="3" t="s">
        <v>398</v>
      </c>
      <c r="EL59" s="3"/>
    </row>
    <row r="60" spans="1:142" x14ac:dyDescent="0.25">
      <c r="A60" s="1">
        <v>43341.443969907399</v>
      </c>
      <c r="B60" s="1">
        <v>43341.4452199074</v>
      </c>
      <c r="C60" s="3" t="s">
        <v>142</v>
      </c>
      <c r="D60" s="3"/>
      <c r="E60">
        <v>70</v>
      </c>
      <c r="F60" s="3"/>
      <c r="G60" s="1"/>
      <c r="H60" s="3" t="s">
        <v>397</v>
      </c>
      <c r="J60" s="3"/>
      <c r="K60" s="3" t="s">
        <v>144</v>
      </c>
      <c r="M60" s="3"/>
      <c r="N60" s="11">
        <v>2477</v>
      </c>
      <c r="P60" s="3"/>
      <c r="Q60" s="3" t="s">
        <v>146</v>
      </c>
      <c r="S60" s="3"/>
      <c r="T60" s="3" t="s">
        <v>292</v>
      </c>
      <c r="V60" s="3"/>
      <c r="X60" s="3"/>
      <c r="Y60" s="3" t="s">
        <v>157</v>
      </c>
      <c r="AA60" s="3"/>
      <c r="AB60" s="3" t="s">
        <v>157</v>
      </c>
      <c r="AD60" s="3"/>
      <c r="AE60" s="3" t="s">
        <v>157</v>
      </c>
      <c r="AG60" s="3"/>
      <c r="AH60" s="3" t="s">
        <v>148</v>
      </c>
      <c r="AJ60" s="3"/>
      <c r="AK60" s="3" t="s">
        <v>157</v>
      </c>
      <c r="AM60" s="3"/>
      <c r="AN60" s="3" t="s">
        <v>148</v>
      </c>
      <c r="AP60" s="3"/>
      <c r="AQ60" s="3" t="s">
        <v>148</v>
      </c>
      <c r="AS60" s="3"/>
      <c r="AT60" s="3" t="s">
        <v>148</v>
      </c>
      <c r="AV60" s="3"/>
      <c r="AW60" s="3" t="s">
        <v>148</v>
      </c>
      <c r="AY60" s="3"/>
      <c r="AZ60" s="3" t="s">
        <v>148</v>
      </c>
      <c r="BA60">
        <v>70</v>
      </c>
      <c r="BB60" s="3"/>
      <c r="BC60" s="3" t="s">
        <v>258</v>
      </c>
      <c r="BD60">
        <v>0</v>
      </c>
      <c r="BE60" s="3"/>
      <c r="BF60" s="2"/>
      <c r="BH60" s="3"/>
      <c r="BI60" s="3"/>
      <c r="BK60" s="3"/>
      <c r="BL60" s="3"/>
      <c r="BM60">
        <v>0</v>
      </c>
      <c r="BN60" s="3"/>
      <c r="BO60" s="3"/>
      <c r="BQ60" s="3"/>
      <c r="BR60" s="3"/>
      <c r="BT60" s="3"/>
      <c r="BU60" s="3"/>
      <c r="BW60" s="3"/>
      <c r="BY60" s="3"/>
      <c r="BZ60" s="3"/>
      <c r="CB60" s="3"/>
      <c r="CC60" s="3"/>
      <c r="CE60" s="3"/>
      <c r="CF60" s="3"/>
      <c r="CH60" s="3"/>
      <c r="CI60" s="3"/>
      <c r="CK60" s="3"/>
      <c r="CL60" s="3"/>
      <c r="CN60" s="3"/>
      <c r="CO60" s="3"/>
      <c r="CQ60" s="3"/>
      <c r="CR60" s="3"/>
      <c r="CT60" s="3"/>
      <c r="CU60" s="3"/>
      <c r="CW60" s="3"/>
      <c r="CX60" s="3"/>
      <c r="CZ60" s="3"/>
      <c r="DA60" s="3"/>
      <c r="DC60" s="3"/>
      <c r="DE60" s="3"/>
      <c r="DF60" s="3"/>
      <c r="DH60" s="3"/>
      <c r="DI60" s="3"/>
      <c r="DK60" s="3"/>
      <c r="DL60" s="3"/>
      <c r="DN60" s="3"/>
      <c r="DO60" s="3"/>
      <c r="DQ60" s="3"/>
      <c r="DR60" s="3"/>
      <c r="DT60" s="3"/>
      <c r="DU60" s="3"/>
      <c r="DW60" s="3"/>
      <c r="DX60" s="3"/>
      <c r="DZ60" s="3"/>
      <c r="EA60" s="3"/>
      <c r="EC60" s="3"/>
      <c r="ED60" s="3"/>
      <c r="EF60" s="3"/>
      <c r="EG60" s="3"/>
      <c r="EI60" s="3"/>
      <c r="EJ60" s="3" t="s">
        <v>400</v>
      </c>
      <c r="EL60" s="3"/>
    </row>
    <row r="61" spans="1:142" x14ac:dyDescent="0.25">
      <c r="A61" s="1">
        <v>43341.487442129597</v>
      </c>
      <c r="B61" s="1">
        <v>43341.515856481499</v>
      </c>
      <c r="C61" s="3" t="s">
        <v>142</v>
      </c>
      <c r="D61" s="3"/>
      <c r="E61">
        <v>100</v>
      </c>
      <c r="F61" s="3"/>
      <c r="G61" s="1"/>
      <c r="H61" s="3" t="s">
        <v>401</v>
      </c>
      <c r="J61" s="3"/>
      <c r="K61" s="3" t="s">
        <v>144</v>
      </c>
      <c r="M61" s="3"/>
      <c r="N61" s="11">
        <v>2278</v>
      </c>
      <c r="P61" s="3"/>
      <c r="Q61" s="3" t="s">
        <v>146</v>
      </c>
      <c r="S61" s="3"/>
      <c r="T61" s="3" t="s">
        <v>162</v>
      </c>
      <c r="V61" s="3"/>
      <c r="X61" s="3"/>
      <c r="Y61" s="3" t="s">
        <v>157</v>
      </c>
      <c r="AA61" s="3"/>
      <c r="AB61" s="3" t="s">
        <v>157</v>
      </c>
      <c r="AD61" s="3"/>
      <c r="AE61" s="3" t="s">
        <v>157</v>
      </c>
      <c r="AG61" s="3"/>
      <c r="AH61" s="3" t="s">
        <v>157</v>
      </c>
      <c r="AJ61" s="3"/>
      <c r="AK61" s="3" t="s">
        <v>157</v>
      </c>
      <c r="AM61" s="3"/>
      <c r="AN61" s="3" t="s">
        <v>157</v>
      </c>
      <c r="AP61" s="3"/>
      <c r="AQ61" s="3" t="s">
        <v>157</v>
      </c>
      <c r="AS61" s="3"/>
      <c r="AT61" s="3" t="s">
        <v>157</v>
      </c>
      <c r="AV61" s="3"/>
      <c r="AW61" s="3" t="s">
        <v>157</v>
      </c>
      <c r="AY61" s="3"/>
      <c r="AZ61" s="3" t="s">
        <v>157</v>
      </c>
      <c r="BA61">
        <v>100</v>
      </c>
      <c r="BB61" s="3"/>
      <c r="BC61" s="3" t="s">
        <v>258</v>
      </c>
      <c r="BD61">
        <v>0</v>
      </c>
      <c r="BE61" s="3"/>
      <c r="BF61" s="2"/>
      <c r="BH61" s="3"/>
      <c r="BI61" s="3"/>
      <c r="BK61" s="3"/>
      <c r="BL61" s="3"/>
      <c r="BM61">
        <v>0</v>
      </c>
      <c r="BN61" s="3"/>
      <c r="BO61" s="3"/>
      <c r="BQ61" s="3"/>
      <c r="BR61" s="3"/>
      <c r="BT61" s="3"/>
      <c r="BU61" s="3"/>
      <c r="BW61" s="3"/>
      <c r="BY61" s="3"/>
      <c r="BZ61" s="3"/>
      <c r="CB61" s="3"/>
      <c r="CC61" s="3"/>
      <c r="CE61" s="3"/>
      <c r="CF61" s="3"/>
      <c r="CH61" s="3"/>
      <c r="CI61" s="3"/>
      <c r="CK61" s="3"/>
      <c r="CL61" s="3"/>
      <c r="CN61" s="3"/>
      <c r="CO61" s="3"/>
      <c r="CQ61" s="3"/>
      <c r="CR61" s="3"/>
      <c r="CT61" s="3"/>
      <c r="CU61" s="3"/>
      <c r="CW61" s="3"/>
      <c r="CX61" s="3"/>
      <c r="CZ61" s="3"/>
      <c r="DA61" s="3"/>
      <c r="DC61" s="3"/>
      <c r="DE61" s="3"/>
      <c r="DF61" s="3"/>
      <c r="DH61" s="3"/>
      <c r="DI61" s="3"/>
      <c r="DK61" s="3"/>
      <c r="DL61" s="3"/>
      <c r="DN61" s="3"/>
      <c r="DO61" s="3"/>
      <c r="DQ61" s="3"/>
      <c r="DR61" s="3"/>
      <c r="DT61" s="3"/>
      <c r="DU61" s="3"/>
      <c r="DW61" s="3"/>
      <c r="DX61" s="3"/>
      <c r="DZ61" s="3"/>
      <c r="EA61" s="3"/>
      <c r="EC61" s="3"/>
      <c r="ED61" s="3"/>
      <c r="EF61" s="3"/>
      <c r="EG61" s="3"/>
      <c r="EI61" s="3"/>
      <c r="EJ61" s="3" t="s">
        <v>403</v>
      </c>
      <c r="EL61" s="3"/>
    </row>
    <row r="62" spans="1:142" x14ac:dyDescent="0.25">
      <c r="A62" s="1">
        <v>43341.543645833299</v>
      </c>
      <c r="B62" s="1">
        <v>43341.5453935185</v>
      </c>
      <c r="C62" s="3" t="s">
        <v>142</v>
      </c>
      <c r="D62" s="3"/>
      <c r="E62">
        <v>170</v>
      </c>
      <c r="F62" s="3"/>
      <c r="G62" s="1"/>
      <c r="H62" s="3" t="s">
        <v>404</v>
      </c>
      <c r="J62" s="3"/>
      <c r="K62" s="3" t="s">
        <v>144</v>
      </c>
      <c r="M62" s="3"/>
      <c r="N62" s="11">
        <v>2484</v>
      </c>
      <c r="P62" s="3"/>
      <c r="Q62" s="3" t="s">
        <v>146</v>
      </c>
      <c r="S62" s="3"/>
      <c r="T62" s="3" t="s">
        <v>162</v>
      </c>
      <c r="V62" s="3"/>
      <c r="X62" s="3"/>
      <c r="Y62" s="3" t="s">
        <v>157</v>
      </c>
      <c r="AA62" s="3"/>
      <c r="AB62" s="3" t="s">
        <v>148</v>
      </c>
      <c r="AD62" s="3"/>
      <c r="AE62" s="3" t="s">
        <v>149</v>
      </c>
      <c r="AG62" s="3"/>
      <c r="AH62" s="3" t="s">
        <v>157</v>
      </c>
      <c r="AJ62" s="3"/>
      <c r="AK62" s="3" t="s">
        <v>157</v>
      </c>
      <c r="AM62" s="3"/>
      <c r="AN62" s="3" t="s">
        <v>157</v>
      </c>
      <c r="AP62" s="3"/>
      <c r="AQ62" s="3" t="s">
        <v>148</v>
      </c>
      <c r="AS62" s="3"/>
      <c r="AT62" s="3" t="s">
        <v>157</v>
      </c>
      <c r="AV62" s="3"/>
      <c r="AW62" s="3" t="s">
        <v>149</v>
      </c>
      <c r="AY62" s="3"/>
      <c r="AZ62" s="3" t="s">
        <v>157</v>
      </c>
      <c r="BA62">
        <v>70</v>
      </c>
      <c r="BB62" s="3"/>
      <c r="BC62" s="3" t="s">
        <v>150</v>
      </c>
      <c r="BD62">
        <v>25</v>
      </c>
      <c r="BE62" s="3"/>
      <c r="BF62" s="2">
        <v>43336</v>
      </c>
      <c r="BH62" s="3"/>
      <c r="BI62" s="3" t="s">
        <v>406</v>
      </c>
      <c r="BK62" s="3"/>
      <c r="BL62" s="3" t="s">
        <v>407</v>
      </c>
      <c r="BM62">
        <v>75</v>
      </c>
      <c r="BN62" s="3"/>
      <c r="BO62" s="3"/>
      <c r="BQ62" s="3"/>
      <c r="BR62" s="3"/>
      <c r="BT62" s="3"/>
      <c r="BU62" s="3"/>
      <c r="BW62" s="3"/>
      <c r="BY62" s="3"/>
      <c r="BZ62" s="3"/>
      <c r="CB62" s="3"/>
      <c r="CC62" s="3"/>
      <c r="CE62" s="3"/>
      <c r="CF62" s="3"/>
      <c r="CH62" s="3"/>
      <c r="CI62" s="3"/>
      <c r="CK62" s="3"/>
      <c r="CL62" s="3"/>
      <c r="CN62" s="3"/>
      <c r="CO62" s="3"/>
      <c r="CQ62" s="3"/>
      <c r="CR62" s="3"/>
      <c r="CT62" s="3"/>
      <c r="CU62" s="3"/>
      <c r="CW62" s="3"/>
      <c r="CX62" s="3"/>
      <c r="CZ62" s="3"/>
      <c r="DA62" s="3"/>
      <c r="DC62" s="3"/>
      <c r="DE62" s="3"/>
      <c r="DF62" s="3"/>
      <c r="DH62" s="3"/>
      <c r="DI62" s="3"/>
      <c r="DK62" s="3"/>
      <c r="DL62" s="3"/>
      <c r="DN62" s="3"/>
      <c r="DO62" s="3"/>
      <c r="DQ62" s="3"/>
      <c r="DR62" s="3"/>
      <c r="DT62" s="3"/>
      <c r="DU62" s="3"/>
      <c r="DW62" s="3"/>
      <c r="DX62" s="3"/>
      <c r="DZ62" s="3"/>
      <c r="EA62" s="3"/>
      <c r="EC62" s="3"/>
      <c r="ED62" s="3"/>
      <c r="EF62" s="3"/>
      <c r="EG62" s="3"/>
      <c r="EI62" s="3"/>
      <c r="EJ62" s="3" t="s">
        <v>408</v>
      </c>
      <c r="EL62" s="3"/>
    </row>
    <row r="63" spans="1:142" x14ac:dyDescent="0.25">
      <c r="A63" s="1">
        <v>43341.589351851901</v>
      </c>
      <c r="B63" s="1">
        <v>43341.597141203703</v>
      </c>
      <c r="C63" s="3" t="s">
        <v>142</v>
      </c>
      <c r="D63" s="3"/>
      <c r="E63">
        <v>200</v>
      </c>
      <c r="F63" s="3"/>
      <c r="G63" s="1"/>
      <c r="H63" s="3" t="s">
        <v>409</v>
      </c>
      <c r="J63" s="3"/>
      <c r="K63" s="3" t="s">
        <v>144</v>
      </c>
      <c r="M63" s="3"/>
      <c r="N63" s="11">
        <v>2276</v>
      </c>
      <c r="P63" s="3"/>
      <c r="Q63" s="3" t="s">
        <v>146</v>
      </c>
      <c r="S63" s="3"/>
      <c r="T63" s="3" t="s">
        <v>162</v>
      </c>
      <c r="V63" s="3"/>
      <c r="X63" s="3"/>
      <c r="Y63" s="3" t="s">
        <v>157</v>
      </c>
      <c r="AA63" s="3"/>
      <c r="AB63" s="3" t="s">
        <v>157</v>
      </c>
      <c r="AD63" s="3"/>
      <c r="AE63" s="3" t="s">
        <v>157</v>
      </c>
      <c r="AG63" s="3"/>
      <c r="AH63" s="3" t="s">
        <v>157</v>
      </c>
      <c r="AJ63" s="3"/>
      <c r="AK63" s="3" t="s">
        <v>157</v>
      </c>
      <c r="AM63" s="3"/>
      <c r="AN63" s="3" t="s">
        <v>157</v>
      </c>
      <c r="AP63" s="3"/>
      <c r="AQ63" s="3" t="s">
        <v>157</v>
      </c>
      <c r="AS63" s="3"/>
      <c r="AT63" s="3" t="s">
        <v>157</v>
      </c>
      <c r="AV63" s="3"/>
      <c r="AW63" s="3" t="s">
        <v>157</v>
      </c>
      <c r="AY63" s="3"/>
      <c r="AZ63" s="3" t="s">
        <v>157</v>
      </c>
      <c r="BA63">
        <v>100</v>
      </c>
      <c r="BB63" s="3"/>
      <c r="BC63" s="3" t="s">
        <v>150</v>
      </c>
      <c r="BD63">
        <v>25</v>
      </c>
      <c r="BE63" s="3"/>
      <c r="BF63" s="2">
        <v>43167</v>
      </c>
      <c r="BH63" s="3"/>
      <c r="BI63" s="3" t="s">
        <v>411</v>
      </c>
      <c r="BK63" s="3"/>
      <c r="BL63" s="3" t="s">
        <v>152</v>
      </c>
      <c r="BM63">
        <v>75</v>
      </c>
      <c r="BN63" s="3"/>
      <c r="BO63" s="3"/>
      <c r="BQ63" s="3"/>
      <c r="BR63" s="3"/>
      <c r="BT63" s="3"/>
      <c r="BU63" s="3"/>
      <c r="BW63" s="3"/>
      <c r="BY63" s="3"/>
      <c r="BZ63" s="3"/>
      <c r="CB63" s="3"/>
      <c r="CC63" s="3"/>
      <c r="CE63" s="3"/>
      <c r="CF63" s="3"/>
      <c r="CH63" s="3"/>
      <c r="CI63" s="3"/>
      <c r="CK63" s="3"/>
      <c r="CL63" s="3"/>
      <c r="CN63" s="3"/>
      <c r="CO63" s="3"/>
      <c r="CQ63" s="3"/>
      <c r="CR63" s="3"/>
      <c r="CT63" s="3"/>
      <c r="CU63" s="3"/>
      <c r="CW63" s="3"/>
      <c r="CX63" s="3"/>
      <c r="CZ63" s="3"/>
      <c r="DA63" s="3"/>
      <c r="DC63" s="3"/>
      <c r="DE63" s="3"/>
      <c r="DF63" s="3"/>
      <c r="DH63" s="3"/>
      <c r="DI63" s="3"/>
      <c r="DK63" s="3"/>
      <c r="DL63" s="3"/>
      <c r="DN63" s="3"/>
      <c r="DO63" s="3"/>
      <c r="DQ63" s="3"/>
      <c r="DR63" s="3"/>
      <c r="DT63" s="3"/>
      <c r="DU63" s="3"/>
      <c r="DW63" s="3"/>
      <c r="DX63" s="3"/>
      <c r="DZ63" s="3"/>
      <c r="EA63" s="3"/>
      <c r="EC63" s="3"/>
      <c r="ED63" s="3"/>
      <c r="EF63" s="3"/>
      <c r="EG63" s="3"/>
      <c r="EI63" s="3"/>
      <c r="EJ63" s="3" t="s">
        <v>412</v>
      </c>
      <c r="EL63" s="3"/>
    </row>
    <row r="64" spans="1:142" x14ac:dyDescent="0.25">
      <c r="A64" s="1">
        <v>43341.596736111103</v>
      </c>
      <c r="B64" s="1">
        <v>43341.602500000001</v>
      </c>
      <c r="C64" s="3" t="s">
        <v>142</v>
      </c>
      <c r="D64" s="3"/>
      <c r="E64">
        <v>170</v>
      </c>
      <c r="F64" s="3"/>
      <c r="G64" s="1"/>
      <c r="H64" s="3" t="s">
        <v>413</v>
      </c>
      <c r="J64" s="3"/>
      <c r="K64" s="3" t="s">
        <v>144</v>
      </c>
      <c r="M64" s="3"/>
      <c r="N64" s="11">
        <v>2352</v>
      </c>
      <c r="P64" s="3"/>
      <c r="Q64" s="3" t="s">
        <v>146</v>
      </c>
      <c r="S64" s="3"/>
      <c r="T64" s="3" t="s">
        <v>292</v>
      </c>
      <c r="V64" s="3"/>
      <c r="X64" s="3"/>
      <c r="Y64" s="3" t="s">
        <v>148</v>
      </c>
      <c r="AA64" s="3"/>
      <c r="AB64" s="3" t="s">
        <v>157</v>
      </c>
      <c r="AD64" s="3"/>
      <c r="AE64" s="3" t="s">
        <v>148</v>
      </c>
      <c r="AG64" s="3"/>
      <c r="AH64" s="3" t="s">
        <v>148</v>
      </c>
      <c r="AJ64" s="3"/>
      <c r="AK64" s="3" t="s">
        <v>148</v>
      </c>
      <c r="AM64" s="3"/>
      <c r="AN64" s="3" t="s">
        <v>148</v>
      </c>
      <c r="AP64" s="3"/>
      <c r="AQ64" s="3" t="s">
        <v>148</v>
      </c>
      <c r="AS64" s="3"/>
      <c r="AT64" s="3" t="s">
        <v>157</v>
      </c>
      <c r="AV64" s="3"/>
      <c r="AW64" s="3" t="s">
        <v>157</v>
      </c>
      <c r="AY64" s="3"/>
      <c r="AZ64" s="3" t="s">
        <v>157</v>
      </c>
      <c r="BA64">
        <v>70</v>
      </c>
      <c r="BB64" s="3"/>
      <c r="BC64" s="3" t="s">
        <v>150</v>
      </c>
      <c r="BD64">
        <v>25</v>
      </c>
      <c r="BE64" s="3"/>
      <c r="BF64" s="2">
        <v>43333</v>
      </c>
      <c r="BH64" s="3"/>
      <c r="BI64" s="3" t="s">
        <v>415</v>
      </c>
      <c r="BK64" s="3"/>
      <c r="BL64" s="3" t="s">
        <v>416</v>
      </c>
      <c r="BM64">
        <v>75</v>
      </c>
      <c r="BN64" s="3"/>
      <c r="BO64" s="3"/>
      <c r="BQ64" s="3"/>
      <c r="BR64" s="3"/>
      <c r="BT64" s="3"/>
      <c r="BU64" s="3"/>
      <c r="BW64" s="3"/>
      <c r="BY64" s="3"/>
      <c r="BZ64" s="3"/>
      <c r="CB64" s="3"/>
      <c r="CC64" s="3"/>
      <c r="CE64" s="3"/>
      <c r="CF64" s="3"/>
      <c r="CH64" s="3"/>
      <c r="CI64" s="3"/>
      <c r="CK64" s="3"/>
      <c r="CL64" s="3"/>
      <c r="CN64" s="3"/>
      <c r="CO64" s="3"/>
      <c r="CQ64" s="3"/>
      <c r="CR64" s="3"/>
      <c r="CT64" s="3"/>
      <c r="CU64" s="3"/>
      <c r="CW64" s="3"/>
      <c r="CX64" s="3"/>
      <c r="CZ64" s="3"/>
      <c r="DA64" s="3"/>
      <c r="DC64" s="3"/>
      <c r="DE64" s="3"/>
      <c r="DF64" s="3"/>
      <c r="DH64" s="3"/>
      <c r="DI64" s="3"/>
      <c r="DK64" s="3"/>
      <c r="DL64" s="3"/>
      <c r="DN64" s="3"/>
      <c r="DO64" s="3"/>
      <c r="DQ64" s="3"/>
      <c r="DR64" s="3"/>
      <c r="DT64" s="3"/>
      <c r="DU64" s="3"/>
      <c r="DW64" s="3"/>
      <c r="DX64" s="3"/>
      <c r="DZ64" s="3"/>
      <c r="EA64" s="3"/>
      <c r="EC64" s="3"/>
      <c r="ED64" s="3"/>
      <c r="EF64" s="3"/>
      <c r="EG64" s="3"/>
      <c r="EI64" s="3"/>
      <c r="EJ64" s="3" t="s">
        <v>417</v>
      </c>
      <c r="EL64" s="3"/>
    </row>
    <row r="65" spans="1:142" x14ac:dyDescent="0.25">
      <c r="A65" s="1">
        <v>43341.604398148098</v>
      </c>
      <c r="B65" s="1">
        <v>43341.607199074097</v>
      </c>
      <c r="C65" s="3" t="s">
        <v>142</v>
      </c>
      <c r="D65" s="3"/>
      <c r="E65">
        <v>170</v>
      </c>
      <c r="F65" s="3"/>
      <c r="G65" s="1"/>
      <c r="H65" s="3" t="s">
        <v>413</v>
      </c>
      <c r="J65" s="3"/>
      <c r="K65" s="3" t="s">
        <v>144</v>
      </c>
      <c r="M65" s="3"/>
      <c r="N65" s="11">
        <v>2352</v>
      </c>
      <c r="P65" s="3"/>
      <c r="Q65" s="3" t="s">
        <v>146</v>
      </c>
      <c r="S65" s="3"/>
      <c r="T65" s="3" t="s">
        <v>162</v>
      </c>
      <c r="V65" s="3"/>
      <c r="X65" s="3"/>
      <c r="Y65" s="3" t="s">
        <v>148</v>
      </c>
      <c r="AA65" s="3"/>
      <c r="AB65" s="3" t="s">
        <v>157</v>
      </c>
      <c r="AD65" s="3"/>
      <c r="AE65" s="3" t="s">
        <v>148</v>
      </c>
      <c r="AG65" s="3"/>
      <c r="AH65" s="3" t="s">
        <v>148</v>
      </c>
      <c r="AJ65" s="3"/>
      <c r="AK65" s="3" t="s">
        <v>148</v>
      </c>
      <c r="AM65" s="3"/>
      <c r="AN65" s="3" t="s">
        <v>148</v>
      </c>
      <c r="AP65" s="3"/>
      <c r="AQ65" s="3" t="s">
        <v>148</v>
      </c>
      <c r="AS65" s="3"/>
      <c r="AT65" s="3" t="s">
        <v>157</v>
      </c>
      <c r="AV65" s="3"/>
      <c r="AW65" s="3" t="s">
        <v>157</v>
      </c>
      <c r="AY65" s="3"/>
      <c r="AZ65" s="3" t="s">
        <v>157</v>
      </c>
      <c r="BA65">
        <v>70</v>
      </c>
      <c r="BB65" s="3"/>
      <c r="BC65" s="3" t="s">
        <v>150</v>
      </c>
      <c r="BD65">
        <v>25</v>
      </c>
      <c r="BE65" s="3"/>
      <c r="BF65" s="2">
        <v>43333</v>
      </c>
      <c r="BH65" s="3"/>
      <c r="BI65" s="3" t="s">
        <v>418</v>
      </c>
      <c r="BK65" s="3"/>
      <c r="BL65" s="3" t="s">
        <v>152</v>
      </c>
      <c r="BM65">
        <v>75</v>
      </c>
      <c r="BN65" s="3"/>
      <c r="BO65" s="3"/>
      <c r="BQ65" s="3"/>
      <c r="BR65" s="3"/>
      <c r="BT65" s="3"/>
      <c r="BU65" s="3"/>
      <c r="BW65" s="3"/>
      <c r="BY65" s="3"/>
      <c r="BZ65" s="3"/>
      <c r="CB65" s="3"/>
      <c r="CC65" s="3"/>
      <c r="CE65" s="3"/>
      <c r="CF65" s="3"/>
      <c r="CH65" s="3"/>
      <c r="CI65" s="3"/>
      <c r="CK65" s="3"/>
      <c r="CL65" s="3"/>
      <c r="CN65" s="3"/>
      <c r="CO65" s="3"/>
      <c r="CQ65" s="3"/>
      <c r="CR65" s="3"/>
      <c r="CT65" s="3"/>
      <c r="CU65" s="3"/>
      <c r="CW65" s="3"/>
      <c r="CX65" s="3"/>
      <c r="CZ65" s="3"/>
      <c r="DA65" s="3"/>
      <c r="DC65" s="3"/>
      <c r="DE65" s="3"/>
      <c r="DF65" s="3"/>
      <c r="DH65" s="3"/>
      <c r="DI65" s="3"/>
      <c r="DK65" s="3"/>
      <c r="DL65" s="3"/>
      <c r="DN65" s="3"/>
      <c r="DO65" s="3"/>
      <c r="DQ65" s="3"/>
      <c r="DR65" s="3"/>
      <c r="DT65" s="3"/>
      <c r="DU65" s="3"/>
      <c r="DW65" s="3"/>
      <c r="DX65" s="3"/>
      <c r="DZ65" s="3"/>
      <c r="EA65" s="3"/>
      <c r="EC65" s="3"/>
      <c r="ED65" s="3"/>
      <c r="EF65" s="3"/>
      <c r="EG65" s="3"/>
      <c r="EI65" s="3"/>
      <c r="EJ65" s="3" t="s">
        <v>419</v>
      </c>
      <c r="EL65" s="3"/>
    </row>
    <row r="66" spans="1:142" x14ac:dyDescent="0.25">
      <c r="A66" s="1">
        <v>43341.651793981502</v>
      </c>
      <c r="B66" s="1">
        <v>43341.670497685198</v>
      </c>
      <c r="C66" s="3" t="s">
        <v>142</v>
      </c>
      <c r="D66" s="3"/>
      <c r="E66">
        <v>200</v>
      </c>
      <c r="F66" s="3"/>
      <c r="G66" s="1"/>
      <c r="H66" s="3" t="s">
        <v>420</v>
      </c>
      <c r="J66" s="3"/>
      <c r="K66" s="3" t="s">
        <v>255</v>
      </c>
      <c r="M66" s="3"/>
      <c r="N66" s="11">
        <v>2557</v>
      </c>
      <c r="P66" s="3"/>
      <c r="Q66" s="3" t="s">
        <v>146</v>
      </c>
      <c r="S66" s="3"/>
      <c r="T66" s="3" t="s">
        <v>213</v>
      </c>
      <c r="V66" s="3"/>
      <c r="X66" s="3"/>
      <c r="Y66" s="3" t="s">
        <v>157</v>
      </c>
      <c r="AA66" s="3"/>
      <c r="AB66" s="3" t="s">
        <v>157</v>
      </c>
      <c r="AD66" s="3"/>
      <c r="AE66" s="3" t="s">
        <v>157</v>
      </c>
      <c r="AG66" s="3"/>
      <c r="AH66" s="3" t="s">
        <v>157</v>
      </c>
      <c r="AJ66" s="3"/>
      <c r="AK66" s="3" t="s">
        <v>157</v>
      </c>
      <c r="AM66" s="3"/>
      <c r="AN66" s="3" t="s">
        <v>157</v>
      </c>
      <c r="AP66" s="3"/>
      <c r="AQ66" s="3" t="s">
        <v>157</v>
      </c>
      <c r="AS66" s="3"/>
      <c r="AT66" s="3" t="s">
        <v>157</v>
      </c>
      <c r="AV66" s="3"/>
      <c r="AW66" s="3" t="s">
        <v>157</v>
      </c>
      <c r="AY66" s="3"/>
      <c r="AZ66" s="3" t="s">
        <v>157</v>
      </c>
      <c r="BA66">
        <v>100</v>
      </c>
      <c r="BB66" s="3"/>
      <c r="BC66" s="3" t="s">
        <v>150</v>
      </c>
      <c r="BD66">
        <v>25</v>
      </c>
      <c r="BE66" s="3"/>
      <c r="BF66" s="2">
        <v>43137</v>
      </c>
      <c r="BH66" s="3"/>
      <c r="BI66" s="3" t="s">
        <v>422</v>
      </c>
      <c r="BK66" s="3"/>
      <c r="BL66" s="3" t="s">
        <v>152</v>
      </c>
      <c r="BM66">
        <v>75</v>
      </c>
      <c r="BN66" s="3"/>
      <c r="BO66" s="3"/>
      <c r="BQ66" s="3"/>
      <c r="BR66" s="3"/>
      <c r="BT66" s="3"/>
      <c r="BU66" s="3"/>
      <c r="BW66" s="3"/>
      <c r="BY66" s="3"/>
      <c r="BZ66" s="3"/>
      <c r="CB66" s="3"/>
      <c r="CC66" s="3"/>
      <c r="CE66" s="3"/>
      <c r="CF66" s="3"/>
      <c r="CH66" s="3"/>
      <c r="CI66" s="3"/>
      <c r="CK66" s="3"/>
      <c r="CL66" s="3"/>
      <c r="CN66" s="3"/>
      <c r="CO66" s="3"/>
      <c r="CQ66" s="3"/>
      <c r="CR66" s="3"/>
      <c r="CT66" s="3"/>
      <c r="CU66" s="3"/>
      <c r="CW66" s="3"/>
      <c r="CX66" s="3"/>
      <c r="CZ66" s="3"/>
      <c r="DA66" s="3"/>
      <c r="DC66" s="3"/>
      <c r="DE66" s="3"/>
      <c r="DF66" s="3"/>
      <c r="DH66" s="3"/>
      <c r="DI66" s="3"/>
      <c r="DK66" s="3"/>
      <c r="DL66" s="3"/>
      <c r="DN66" s="3"/>
      <c r="DO66" s="3"/>
      <c r="DQ66" s="3"/>
      <c r="DR66" s="3"/>
      <c r="DT66" s="3"/>
      <c r="DU66" s="3"/>
      <c r="DW66" s="3"/>
      <c r="DX66" s="3"/>
      <c r="DZ66" s="3"/>
      <c r="EA66" s="3"/>
      <c r="EC66" s="3"/>
      <c r="ED66" s="3"/>
      <c r="EF66" s="3"/>
      <c r="EG66" s="3"/>
      <c r="EI66" s="3"/>
      <c r="EJ66" s="3" t="s">
        <v>423</v>
      </c>
      <c r="EL66" s="3"/>
    </row>
    <row r="67" spans="1:142" x14ac:dyDescent="0.25">
      <c r="A67" s="1">
        <v>43341.872557870403</v>
      </c>
      <c r="B67" s="1">
        <v>43341.886307870402</v>
      </c>
      <c r="C67" s="3" t="s">
        <v>142</v>
      </c>
      <c r="D67" s="3"/>
      <c r="E67">
        <v>200</v>
      </c>
      <c r="F67" s="3"/>
      <c r="G67" s="1"/>
      <c r="H67" s="3" t="s">
        <v>424</v>
      </c>
      <c r="J67" s="3"/>
      <c r="K67" s="3" t="s">
        <v>144</v>
      </c>
      <c r="M67" s="3"/>
      <c r="N67" s="11">
        <v>2481</v>
      </c>
      <c r="P67" s="3"/>
      <c r="Q67" s="3" t="s">
        <v>146</v>
      </c>
      <c r="S67" s="3"/>
      <c r="T67" s="3" t="s">
        <v>213</v>
      </c>
      <c r="V67" s="3"/>
      <c r="X67" s="3"/>
      <c r="Y67" s="3" t="s">
        <v>157</v>
      </c>
      <c r="AA67" s="3"/>
      <c r="AB67" s="3" t="s">
        <v>157</v>
      </c>
      <c r="AD67" s="3"/>
      <c r="AE67" s="3" t="s">
        <v>157</v>
      </c>
      <c r="AG67" s="3"/>
      <c r="AH67" s="3" t="s">
        <v>157</v>
      </c>
      <c r="AJ67" s="3"/>
      <c r="AK67" s="3" t="s">
        <v>157</v>
      </c>
      <c r="AM67" s="3"/>
      <c r="AN67" s="3" t="s">
        <v>157</v>
      </c>
      <c r="AP67" s="3"/>
      <c r="AQ67" s="3" t="s">
        <v>157</v>
      </c>
      <c r="AS67" s="3"/>
      <c r="AT67" s="3" t="s">
        <v>157</v>
      </c>
      <c r="AV67" s="3"/>
      <c r="AW67" s="3" t="s">
        <v>157</v>
      </c>
      <c r="AY67" s="3"/>
      <c r="AZ67" s="3" t="s">
        <v>157</v>
      </c>
      <c r="BA67">
        <v>100</v>
      </c>
      <c r="BB67" s="3"/>
      <c r="BC67" s="3" t="s">
        <v>150</v>
      </c>
      <c r="BD67">
        <v>25</v>
      </c>
      <c r="BE67" s="3"/>
      <c r="BF67" s="2">
        <v>43341</v>
      </c>
      <c r="BH67" s="3"/>
      <c r="BI67" s="3" t="s">
        <v>426</v>
      </c>
      <c r="BK67" s="3"/>
      <c r="BL67" s="3" t="s">
        <v>152</v>
      </c>
      <c r="BM67">
        <v>75</v>
      </c>
      <c r="BN67" s="3"/>
      <c r="BO67" s="3"/>
      <c r="BQ67" s="3"/>
      <c r="BR67" s="3"/>
      <c r="BT67" s="3"/>
      <c r="BU67" s="3"/>
      <c r="BW67" s="3"/>
      <c r="BY67" s="3"/>
      <c r="BZ67" s="3"/>
      <c r="CB67" s="3"/>
      <c r="CC67" s="3"/>
      <c r="CE67" s="3"/>
      <c r="CF67" s="3"/>
      <c r="CH67" s="3"/>
      <c r="CI67" s="3"/>
      <c r="CK67" s="3"/>
      <c r="CL67" s="3"/>
      <c r="CN67" s="3"/>
      <c r="CO67" s="3"/>
      <c r="CQ67" s="3"/>
      <c r="CR67" s="3"/>
      <c r="CT67" s="3"/>
      <c r="CU67" s="3"/>
      <c r="CW67" s="3"/>
      <c r="CX67" s="3"/>
      <c r="CZ67" s="3"/>
      <c r="DA67" s="3"/>
      <c r="DC67" s="3"/>
      <c r="DE67" s="3"/>
      <c r="DF67" s="3"/>
      <c r="DH67" s="3"/>
      <c r="DI67" s="3"/>
      <c r="DK67" s="3"/>
      <c r="DL67" s="3"/>
      <c r="DN67" s="3"/>
      <c r="DO67" s="3"/>
      <c r="DQ67" s="3"/>
      <c r="DR67" s="3"/>
      <c r="DT67" s="3"/>
      <c r="DU67" s="3"/>
      <c r="DW67" s="3"/>
      <c r="DX67" s="3"/>
      <c r="DZ67" s="3"/>
      <c r="EA67" s="3"/>
      <c r="EC67" s="3"/>
      <c r="ED67" s="3"/>
      <c r="EF67" s="3"/>
      <c r="EG67" s="3"/>
      <c r="EI67" s="3"/>
      <c r="EJ67" s="3" t="s">
        <v>427</v>
      </c>
      <c r="EL67" s="3"/>
    </row>
    <row r="68" spans="1:142" x14ac:dyDescent="0.25">
      <c r="A68" s="1">
        <v>43342.357245370396</v>
      </c>
      <c r="B68" s="1">
        <v>43342.476354166698</v>
      </c>
      <c r="C68" s="3" t="s">
        <v>142</v>
      </c>
      <c r="D68" s="3"/>
      <c r="E68">
        <v>170</v>
      </c>
      <c r="F68" s="3"/>
      <c r="G68" s="1"/>
      <c r="H68" s="3" t="s">
        <v>428</v>
      </c>
      <c r="J68" s="3"/>
      <c r="K68" s="3" t="s">
        <v>144</v>
      </c>
      <c r="M68" s="3"/>
      <c r="N68" s="11">
        <v>2650</v>
      </c>
      <c r="P68" s="3"/>
      <c r="Q68" s="3" t="s">
        <v>146</v>
      </c>
      <c r="S68" s="3"/>
      <c r="T68" s="3" t="s">
        <v>298</v>
      </c>
      <c r="V68" s="3"/>
      <c r="X68" s="3"/>
      <c r="Y68" s="3" t="s">
        <v>157</v>
      </c>
      <c r="AA68" s="3"/>
      <c r="AB68" s="3" t="s">
        <v>157</v>
      </c>
      <c r="AD68" s="3"/>
      <c r="AE68" s="3" t="s">
        <v>149</v>
      </c>
      <c r="AG68" s="3"/>
      <c r="AH68" s="3" t="s">
        <v>157</v>
      </c>
      <c r="AJ68" s="3"/>
      <c r="AK68" s="3" t="s">
        <v>148</v>
      </c>
      <c r="AM68" s="3"/>
      <c r="AN68" s="3" t="s">
        <v>149</v>
      </c>
      <c r="AP68" s="3"/>
      <c r="AQ68" s="3" t="s">
        <v>157</v>
      </c>
      <c r="AS68" s="3"/>
      <c r="AT68" s="3" t="s">
        <v>148</v>
      </c>
      <c r="AV68" s="3"/>
      <c r="AW68" s="3" t="s">
        <v>157</v>
      </c>
      <c r="AY68" s="3"/>
      <c r="AZ68" s="3" t="s">
        <v>157</v>
      </c>
      <c r="BA68">
        <v>70</v>
      </c>
      <c r="BB68" s="3"/>
      <c r="BC68" s="3" t="s">
        <v>150</v>
      </c>
      <c r="BD68">
        <v>25</v>
      </c>
      <c r="BE68" s="3"/>
      <c r="BF68" s="2">
        <v>43333</v>
      </c>
      <c r="BH68" s="3"/>
      <c r="BI68" s="3" t="s">
        <v>430</v>
      </c>
      <c r="BK68" s="3"/>
      <c r="BL68" s="3" t="s">
        <v>152</v>
      </c>
      <c r="BM68">
        <v>75</v>
      </c>
      <c r="BN68" s="3"/>
      <c r="BO68" s="3"/>
      <c r="BQ68" s="3"/>
      <c r="BR68" s="3"/>
      <c r="BT68" s="3"/>
      <c r="BU68" s="3"/>
      <c r="BW68" s="3"/>
      <c r="BY68" s="3"/>
      <c r="BZ68" s="3"/>
      <c r="CB68" s="3"/>
      <c r="CC68" s="3"/>
      <c r="CE68" s="3"/>
      <c r="CF68" s="3"/>
      <c r="CH68" s="3"/>
      <c r="CI68" s="3"/>
      <c r="CK68" s="3"/>
      <c r="CL68" s="3"/>
      <c r="CN68" s="3"/>
      <c r="CO68" s="3"/>
      <c r="CQ68" s="3"/>
      <c r="CR68" s="3"/>
      <c r="CT68" s="3"/>
      <c r="CU68" s="3"/>
      <c r="CW68" s="3"/>
      <c r="CX68" s="3"/>
      <c r="CZ68" s="3"/>
      <c r="DA68" s="3"/>
      <c r="DC68" s="3"/>
      <c r="DE68" s="3"/>
      <c r="DF68" s="3"/>
      <c r="DH68" s="3"/>
      <c r="DI68" s="3"/>
      <c r="DK68" s="3"/>
      <c r="DL68" s="3"/>
      <c r="DN68" s="3"/>
      <c r="DO68" s="3"/>
      <c r="DQ68" s="3"/>
      <c r="DR68" s="3"/>
      <c r="DT68" s="3"/>
      <c r="DU68" s="3"/>
      <c r="DW68" s="3"/>
      <c r="DX68" s="3"/>
      <c r="DZ68" s="3"/>
      <c r="EA68" s="3"/>
      <c r="EC68" s="3"/>
      <c r="ED68" s="3"/>
      <c r="EF68" s="3"/>
      <c r="EG68" s="3"/>
      <c r="EI68" s="3"/>
      <c r="EJ68" s="3" t="s">
        <v>431</v>
      </c>
      <c r="EL68" s="3"/>
    </row>
    <row r="69" spans="1:142" x14ac:dyDescent="0.25">
      <c r="A69" s="1">
        <v>43342.477268518502</v>
      </c>
      <c r="B69" s="1">
        <v>43342.479224536997</v>
      </c>
      <c r="C69" s="3" t="s">
        <v>142</v>
      </c>
      <c r="D69" s="3"/>
      <c r="E69">
        <v>170</v>
      </c>
      <c r="F69" s="3"/>
      <c r="G69" s="1"/>
      <c r="H69" s="3" t="s">
        <v>428</v>
      </c>
      <c r="J69" s="3"/>
      <c r="K69" s="3" t="s">
        <v>144</v>
      </c>
      <c r="M69" s="3"/>
      <c r="N69" s="11">
        <v>2650</v>
      </c>
      <c r="P69" s="3"/>
      <c r="Q69" s="3" t="s">
        <v>146</v>
      </c>
      <c r="S69" s="3"/>
      <c r="T69" s="3" t="s">
        <v>162</v>
      </c>
      <c r="V69" s="3"/>
      <c r="X69" s="3"/>
      <c r="Y69" s="3" t="s">
        <v>157</v>
      </c>
      <c r="AA69" s="3"/>
      <c r="AB69" s="3" t="s">
        <v>157</v>
      </c>
      <c r="AD69" s="3"/>
      <c r="AE69" s="3" t="s">
        <v>149</v>
      </c>
      <c r="AG69" s="3"/>
      <c r="AH69" s="3" t="s">
        <v>157</v>
      </c>
      <c r="AJ69" s="3"/>
      <c r="AK69" s="3" t="s">
        <v>148</v>
      </c>
      <c r="AM69" s="3"/>
      <c r="AN69" s="3" t="s">
        <v>149</v>
      </c>
      <c r="AP69" s="3"/>
      <c r="AQ69" s="3" t="s">
        <v>157</v>
      </c>
      <c r="AS69" s="3"/>
      <c r="AT69" s="3" t="s">
        <v>148</v>
      </c>
      <c r="AV69" s="3"/>
      <c r="AW69" s="3" t="s">
        <v>157</v>
      </c>
      <c r="AY69" s="3"/>
      <c r="AZ69" s="3" t="s">
        <v>157</v>
      </c>
      <c r="BA69">
        <v>70</v>
      </c>
      <c r="BB69" s="3"/>
      <c r="BC69" s="3" t="s">
        <v>150</v>
      </c>
      <c r="BD69">
        <v>25</v>
      </c>
      <c r="BE69" s="3"/>
      <c r="BF69" s="2">
        <v>43333</v>
      </c>
      <c r="BH69" s="3"/>
      <c r="BI69" s="3" t="s">
        <v>432</v>
      </c>
      <c r="BK69" s="3"/>
      <c r="BL69" s="3" t="s">
        <v>152</v>
      </c>
      <c r="BM69">
        <v>75</v>
      </c>
      <c r="BN69" s="3"/>
      <c r="BO69" s="3"/>
      <c r="BQ69" s="3"/>
      <c r="BR69" s="3"/>
      <c r="BT69" s="3"/>
      <c r="BU69" s="3"/>
      <c r="BW69" s="3"/>
      <c r="BY69" s="3"/>
      <c r="BZ69" s="3"/>
      <c r="CB69" s="3"/>
      <c r="CC69" s="3"/>
      <c r="CE69" s="3"/>
      <c r="CF69" s="3"/>
      <c r="CH69" s="3"/>
      <c r="CI69" s="3"/>
      <c r="CK69" s="3"/>
      <c r="CL69" s="3"/>
      <c r="CN69" s="3"/>
      <c r="CO69" s="3"/>
      <c r="CQ69" s="3"/>
      <c r="CR69" s="3"/>
      <c r="CT69" s="3"/>
      <c r="CU69" s="3"/>
      <c r="CW69" s="3"/>
      <c r="CX69" s="3"/>
      <c r="CZ69" s="3"/>
      <c r="DA69" s="3"/>
      <c r="DC69" s="3"/>
      <c r="DE69" s="3"/>
      <c r="DF69" s="3"/>
      <c r="DH69" s="3"/>
      <c r="DI69" s="3"/>
      <c r="DK69" s="3"/>
      <c r="DL69" s="3"/>
      <c r="DN69" s="3"/>
      <c r="DO69" s="3"/>
      <c r="DQ69" s="3"/>
      <c r="DR69" s="3"/>
      <c r="DT69" s="3"/>
      <c r="DU69" s="3"/>
      <c r="DW69" s="3"/>
      <c r="DX69" s="3"/>
      <c r="DZ69" s="3"/>
      <c r="EA69" s="3"/>
      <c r="EC69" s="3"/>
      <c r="ED69" s="3"/>
      <c r="EF69" s="3"/>
      <c r="EG69" s="3"/>
      <c r="EI69" s="3"/>
      <c r="EJ69" s="3" t="s">
        <v>433</v>
      </c>
      <c r="EL69" s="3"/>
    </row>
    <row r="70" spans="1:142" x14ac:dyDescent="0.25">
      <c r="A70" s="1">
        <v>43342.4691087963</v>
      </c>
      <c r="B70" s="1">
        <v>43342.544143518498</v>
      </c>
      <c r="C70" s="3" t="s">
        <v>142</v>
      </c>
      <c r="D70" s="3"/>
      <c r="E70">
        <v>0</v>
      </c>
      <c r="F70" s="3"/>
      <c r="G70" s="1"/>
      <c r="H70" s="3" t="s">
        <v>434</v>
      </c>
      <c r="J70" s="3"/>
      <c r="K70" s="3" t="s">
        <v>144</v>
      </c>
      <c r="M70" s="3"/>
      <c r="N70" s="11">
        <v>2105</v>
      </c>
      <c r="P70" s="3"/>
      <c r="Q70" s="3" t="s">
        <v>257</v>
      </c>
      <c r="S70" s="3"/>
      <c r="T70" s="3"/>
      <c r="V70" s="3"/>
      <c r="X70" s="3"/>
      <c r="Y70" s="3"/>
      <c r="AA70" s="3"/>
      <c r="AB70" s="3"/>
      <c r="AD70" s="3"/>
      <c r="AE70" s="3"/>
      <c r="AG70" s="3"/>
      <c r="AH70" s="3"/>
      <c r="AJ70" s="3"/>
      <c r="AK70" s="3"/>
      <c r="AM70" s="3"/>
      <c r="AN70" s="3"/>
      <c r="AP70" s="3"/>
      <c r="AQ70" s="3"/>
      <c r="AS70" s="3"/>
      <c r="AT70" s="3"/>
      <c r="AV70" s="3"/>
      <c r="AW70" s="3"/>
      <c r="AY70" s="3"/>
      <c r="AZ70" s="3"/>
      <c r="BB70" s="3"/>
      <c r="BC70" s="3" t="s">
        <v>258</v>
      </c>
      <c r="BD70">
        <v>0</v>
      </c>
      <c r="BE70" s="3"/>
      <c r="BF70" s="2"/>
      <c r="BH70" s="3"/>
      <c r="BI70" s="3"/>
      <c r="BK70" s="3"/>
      <c r="BL70" s="3"/>
      <c r="BM70">
        <v>0</v>
      </c>
      <c r="BN70" s="3"/>
      <c r="BO70" s="3" t="s">
        <v>171</v>
      </c>
      <c r="BQ70" s="3"/>
      <c r="BR70" s="3" t="s">
        <v>436</v>
      </c>
      <c r="BT70" s="3"/>
      <c r="BU70" s="3" t="s">
        <v>2719</v>
      </c>
      <c r="BW70" s="3"/>
      <c r="BY70" s="3"/>
      <c r="BZ70" s="3" t="s">
        <v>173</v>
      </c>
      <c r="CB70" s="3"/>
      <c r="CC70" s="3" t="s">
        <v>173</v>
      </c>
      <c r="CE70" s="3"/>
      <c r="CF70" s="3" t="s">
        <v>173</v>
      </c>
      <c r="CH70" s="3"/>
      <c r="CI70" s="3" t="s">
        <v>173</v>
      </c>
      <c r="CK70" s="3"/>
      <c r="CL70" s="3" t="s">
        <v>173</v>
      </c>
      <c r="CN70" s="3"/>
      <c r="CO70" s="3" t="s">
        <v>173</v>
      </c>
      <c r="CQ70" s="3"/>
      <c r="CR70" s="3" t="s">
        <v>173</v>
      </c>
      <c r="CT70" s="3"/>
      <c r="CU70" s="3" t="s">
        <v>173</v>
      </c>
      <c r="CW70" s="3"/>
      <c r="CX70" s="3" t="s">
        <v>173</v>
      </c>
      <c r="CZ70" s="3"/>
      <c r="DA70" s="3" t="s">
        <v>173</v>
      </c>
      <c r="DC70" s="3"/>
      <c r="DE70" s="3"/>
      <c r="DF70" s="3" t="s">
        <v>157</v>
      </c>
      <c r="DH70" s="3"/>
      <c r="DI70" s="3" t="s">
        <v>157</v>
      </c>
      <c r="DK70" s="3"/>
      <c r="DL70" s="3" t="s">
        <v>157</v>
      </c>
      <c r="DN70" s="3"/>
      <c r="DO70" s="3" t="s">
        <v>157</v>
      </c>
      <c r="DQ70" s="3"/>
      <c r="DR70" s="3" t="s">
        <v>157</v>
      </c>
      <c r="DT70" s="3"/>
      <c r="DU70" s="3" t="s">
        <v>157</v>
      </c>
      <c r="DW70" s="3"/>
      <c r="DX70" s="3" t="s">
        <v>157</v>
      </c>
      <c r="DZ70" s="3"/>
      <c r="EA70" s="3" t="s">
        <v>157</v>
      </c>
      <c r="EC70" s="3"/>
      <c r="ED70" s="3" t="s">
        <v>157</v>
      </c>
      <c r="EF70" s="3"/>
      <c r="EG70" s="3" t="s">
        <v>149</v>
      </c>
      <c r="EI70" s="3"/>
      <c r="EJ70" s="3" t="s">
        <v>437</v>
      </c>
      <c r="EL70" s="3"/>
    </row>
    <row r="71" spans="1:142" x14ac:dyDescent="0.25">
      <c r="A71" s="1">
        <v>43342.555289351803</v>
      </c>
      <c r="B71" s="1">
        <v>43342.563726851797</v>
      </c>
      <c r="C71" s="3" t="s">
        <v>142</v>
      </c>
      <c r="D71" s="3"/>
      <c r="E71">
        <v>119</v>
      </c>
      <c r="F71" s="3"/>
      <c r="G71" s="1"/>
      <c r="H71" s="3" t="s">
        <v>438</v>
      </c>
      <c r="J71" s="3"/>
      <c r="K71" s="3" t="s">
        <v>255</v>
      </c>
      <c r="M71" s="3"/>
      <c r="N71" s="11">
        <v>2555</v>
      </c>
      <c r="P71" s="3"/>
      <c r="Q71" s="3" t="s">
        <v>197</v>
      </c>
      <c r="S71" s="3"/>
      <c r="T71" s="3" t="s">
        <v>440</v>
      </c>
      <c r="V71" s="3"/>
      <c r="X71" s="3"/>
      <c r="Y71" s="3" t="s">
        <v>157</v>
      </c>
      <c r="AA71" s="3"/>
      <c r="AB71" s="3" t="s">
        <v>157</v>
      </c>
      <c r="AD71" s="3"/>
      <c r="AE71" s="3" t="s">
        <v>157</v>
      </c>
      <c r="AG71" s="3"/>
      <c r="AH71" s="3" t="s">
        <v>148</v>
      </c>
      <c r="AJ71" s="3"/>
      <c r="AK71" s="3" t="s">
        <v>148</v>
      </c>
      <c r="AM71" s="3"/>
      <c r="AN71" s="3" t="s">
        <v>157</v>
      </c>
      <c r="AP71" s="3"/>
      <c r="AQ71" s="3" t="s">
        <v>157</v>
      </c>
      <c r="AS71" s="3"/>
      <c r="AT71" s="3" t="s">
        <v>157</v>
      </c>
      <c r="AV71" s="3"/>
      <c r="AW71" s="3" t="s">
        <v>157</v>
      </c>
      <c r="AY71" s="3"/>
      <c r="AZ71" s="3" t="s">
        <v>157</v>
      </c>
      <c r="BA71">
        <v>90</v>
      </c>
      <c r="BB71" s="3"/>
      <c r="BC71" s="3" t="s">
        <v>150</v>
      </c>
      <c r="BD71">
        <v>25</v>
      </c>
      <c r="BE71" s="3"/>
      <c r="BF71" s="2">
        <v>43332</v>
      </c>
      <c r="BH71" s="3"/>
      <c r="BI71" s="3" t="s">
        <v>441</v>
      </c>
      <c r="BK71" s="3"/>
      <c r="BL71" s="3" t="s">
        <v>152</v>
      </c>
      <c r="BM71">
        <v>4</v>
      </c>
      <c r="BN71" s="3"/>
      <c r="BO71" s="3"/>
      <c r="BQ71" s="3"/>
      <c r="BR71" s="3"/>
      <c r="BT71" s="3"/>
      <c r="BU71" s="3"/>
      <c r="BW71" s="3"/>
      <c r="BY71" s="3"/>
      <c r="BZ71" s="3"/>
      <c r="CB71" s="3"/>
      <c r="CC71" s="3"/>
      <c r="CE71" s="3"/>
      <c r="CF71" s="3"/>
      <c r="CH71" s="3"/>
      <c r="CI71" s="3"/>
      <c r="CK71" s="3"/>
      <c r="CL71" s="3"/>
      <c r="CN71" s="3"/>
      <c r="CO71" s="3"/>
      <c r="CQ71" s="3"/>
      <c r="CR71" s="3"/>
      <c r="CT71" s="3"/>
      <c r="CU71" s="3"/>
      <c r="CW71" s="3"/>
      <c r="CX71" s="3"/>
      <c r="CZ71" s="3"/>
      <c r="DA71" s="3"/>
      <c r="DC71" s="3"/>
      <c r="DE71" s="3"/>
      <c r="DF71" s="3"/>
      <c r="DH71" s="3"/>
      <c r="DI71" s="3"/>
      <c r="DK71" s="3"/>
      <c r="DL71" s="3"/>
      <c r="DN71" s="3"/>
      <c r="DO71" s="3"/>
      <c r="DQ71" s="3"/>
      <c r="DR71" s="3"/>
      <c r="DT71" s="3"/>
      <c r="DU71" s="3"/>
      <c r="DW71" s="3"/>
      <c r="DX71" s="3"/>
      <c r="DZ71" s="3"/>
      <c r="EA71" s="3"/>
      <c r="EC71" s="3"/>
      <c r="ED71" s="3"/>
      <c r="EF71" s="3"/>
      <c r="EG71" s="3"/>
      <c r="EI71" s="3"/>
      <c r="EJ71" s="3" t="s">
        <v>442</v>
      </c>
      <c r="EL71" s="3"/>
    </row>
    <row r="72" spans="1:142" x14ac:dyDescent="0.25">
      <c r="A72" s="1">
        <v>43342.5675231481</v>
      </c>
      <c r="B72" s="1">
        <v>43342.608090277798</v>
      </c>
      <c r="C72" s="3" t="s">
        <v>142</v>
      </c>
      <c r="D72" s="3"/>
      <c r="E72">
        <v>175</v>
      </c>
      <c r="F72" s="3"/>
      <c r="G72" s="1"/>
      <c r="H72" s="3" t="s">
        <v>443</v>
      </c>
      <c r="J72" s="3"/>
      <c r="K72" s="3" t="s">
        <v>144</v>
      </c>
      <c r="M72" s="3"/>
      <c r="N72" s="11">
        <v>2358</v>
      </c>
      <c r="P72" s="3"/>
      <c r="Q72" s="3" t="s">
        <v>146</v>
      </c>
      <c r="S72" s="3"/>
      <c r="T72" s="3" t="s">
        <v>162</v>
      </c>
      <c r="V72" s="3"/>
      <c r="X72" s="3"/>
      <c r="Y72" s="3" t="s">
        <v>157</v>
      </c>
      <c r="AA72" s="3"/>
      <c r="AB72" s="3" t="s">
        <v>157</v>
      </c>
      <c r="AD72" s="3"/>
      <c r="AE72" s="3" t="s">
        <v>148</v>
      </c>
      <c r="AG72" s="3"/>
      <c r="AH72" s="3" t="s">
        <v>149</v>
      </c>
      <c r="AJ72" s="3"/>
      <c r="AK72" s="3" t="s">
        <v>149</v>
      </c>
      <c r="AM72" s="3"/>
      <c r="AN72" s="3" t="s">
        <v>157</v>
      </c>
      <c r="AP72" s="3"/>
      <c r="AQ72" s="3" t="s">
        <v>157</v>
      </c>
      <c r="AS72" s="3"/>
      <c r="AT72" s="3" t="s">
        <v>157</v>
      </c>
      <c r="AV72" s="3"/>
      <c r="AW72" s="3" t="s">
        <v>157</v>
      </c>
      <c r="AY72" s="3"/>
      <c r="AZ72" s="3" t="s">
        <v>157</v>
      </c>
      <c r="BA72">
        <v>75</v>
      </c>
      <c r="BB72" s="3"/>
      <c r="BC72" s="3" t="s">
        <v>150</v>
      </c>
      <c r="BD72">
        <v>25</v>
      </c>
      <c r="BE72" s="3"/>
      <c r="BF72" s="2">
        <v>43336</v>
      </c>
      <c r="BH72" s="3"/>
      <c r="BI72" s="3" t="s">
        <v>445</v>
      </c>
      <c r="BK72" s="3"/>
      <c r="BL72" s="3" t="s">
        <v>416</v>
      </c>
      <c r="BM72">
        <v>75</v>
      </c>
      <c r="BN72" s="3"/>
      <c r="BO72" s="3"/>
      <c r="BQ72" s="3"/>
      <c r="BR72" s="3"/>
      <c r="BT72" s="3"/>
      <c r="BU72" s="3"/>
      <c r="BW72" s="3"/>
      <c r="BY72" s="3"/>
      <c r="BZ72" s="3"/>
      <c r="CB72" s="3"/>
      <c r="CC72" s="3"/>
      <c r="CE72" s="3"/>
      <c r="CF72" s="3"/>
      <c r="CH72" s="3"/>
      <c r="CI72" s="3"/>
      <c r="CK72" s="3"/>
      <c r="CL72" s="3"/>
      <c r="CN72" s="3"/>
      <c r="CO72" s="3"/>
      <c r="CQ72" s="3"/>
      <c r="CR72" s="3"/>
      <c r="CT72" s="3"/>
      <c r="CU72" s="3"/>
      <c r="CW72" s="3"/>
      <c r="CX72" s="3"/>
      <c r="CZ72" s="3"/>
      <c r="DA72" s="3"/>
      <c r="DC72" s="3"/>
      <c r="DE72" s="3"/>
      <c r="DF72" s="3"/>
      <c r="DH72" s="3"/>
      <c r="DI72" s="3"/>
      <c r="DK72" s="3"/>
      <c r="DL72" s="3"/>
      <c r="DN72" s="3"/>
      <c r="DO72" s="3"/>
      <c r="DQ72" s="3"/>
      <c r="DR72" s="3"/>
      <c r="DT72" s="3"/>
      <c r="DU72" s="3"/>
      <c r="DW72" s="3"/>
      <c r="DX72" s="3"/>
      <c r="DZ72" s="3"/>
      <c r="EA72" s="3"/>
      <c r="EC72" s="3"/>
      <c r="ED72" s="3"/>
      <c r="EF72" s="3"/>
      <c r="EG72" s="3"/>
      <c r="EI72" s="3"/>
      <c r="EJ72" s="3" t="s">
        <v>446</v>
      </c>
      <c r="EL72" s="3"/>
    </row>
    <row r="73" spans="1:142" x14ac:dyDescent="0.25">
      <c r="A73" s="1">
        <v>43342.639016203699</v>
      </c>
      <c r="B73" s="1">
        <v>43342.642233796301</v>
      </c>
      <c r="C73" s="3" t="s">
        <v>142</v>
      </c>
      <c r="D73" s="3"/>
      <c r="E73">
        <v>190</v>
      </c>
      <c r="F73" s="3"/>
      <c r="G73" s="1"/>
      <c r="H73" s="3" t="s">
        <v>443</v>
      </c>
      <c r="J73" s="3"/>
      <c r="K73" s="3" t="s">
        <v>144</v>
      </c>
      <c r="M73" s="3"/>
      <c r="N73" s="11">
        <v>2358</v>
      </c>
      <c r="P73" s="3"/>
      <c r="Q73" s="3" t="s">
        <v>146</v>
      </c>
      <c r="S73" s="3"/>
      <c r="T73" s="3" t="s">
        <v>162</v>
      </c>
      <c r="V73" s="3"/>
      <c r="X73" s="3"/>
      <c r="Y73" s="3" t="s">
        <v>157</v>
      </c>
      <c r="AA73" s="3"/>
      <c r="AB73" s="3" t="s">
        <v>157</v>
      </c>
      <c r="AD73" s="3"/>
      <c r="AE73" s="3" t="s">
        <v>157</v>
      </c>
      <c r="AG73" s="3"/>
      <c r="AH73" s="3" t="s">
        <v>157</v>
      </c>
      <c r="AJ73" s="3"/>
      <c r="AK73" s="3" t="s">
        <v>149</v>
      </c>
      <c r="AM73" s="3"/>
      <c r="AN73" s="3" t="s">
        <v>157</v>
      </c>
      <c r="AP73" s="3"/>
      <c r="AQ73" s="3" t="s">
        <v>157</v>
      </c>
      <c r="AS73" s="3"/>
      <c r="AT73" s="3" t="s">
        <v>157</v>
      </c>
      <c r="AV73" s="3"/>
      <c r="AW73" s="3" t="s">
        <v>157</v>
      </c>
      <c r="AY73" s="3"/>
      <c r="AZ73" s="3" t="s">
        <v>157</v>
      </c>
      <c r="BA73">
        <v>90</v>
      </c>
      <c r="BB73" s="3"/>
      <c r="BC73" s="3" t="s">
        <v>150</v>
      </c>
      <c r="BD73">
        <v>25</v>
      </c>
      <c r="BE73" s="3"/>
      <c r="BF73" s="2">
        <v>43336</v>
      </c>
      <c r="BH73" s="3"/>
      <c r="BI73" s="3" t="s">
        <v>447</v>
      </c>
      <c r="BK73" s="3"/>
      <c r="BL73" s="3" t="s">
        <v>152</v>
      </c>
      <c r="BM73">
        <v>75</v>
      </c>
      <c r="BN73" s="3"/>
      <c r="BO73" s="3"/>
      <c r="BQ73" s="3"/>
      <c r="BR73" s="3"/>
      <c r="BT73" s="3"/>
      <c r="BU73" s="3"/>
      <c r="BW73" s="3"/>
      <c r="BY73" s="3"/>
      <c r="BZ73" s="3"/>
      <c r="CB73" s="3"/>
      <c r="CC73" s="3"/>
      <c r="CE73" s="3"/>
      <c r="CF73" s="3"/>
      <c r="CH73" s="3"/>
      <c r="CI73" s="3"/>
      <c r="CK73" s="3"/>
      <c r="CL73" s="3"/>
      <c r="CN73" s="3"/>
      <c r="CO73" s="3"/>
      <c r="CQ73" s="3"/>
      <c r="CR73" s="3"/>
      <c r="CT73" s="3"/>
      <c r="CU73" s="3"/>
      <c r="CW73" s="3"/>
      <c r="CX73" s="3"/>
      <c r="CZ73" s="3"/>
      <c r="DA73" s="3"/>
      <c r="DC73" s="3"/>
      <c r="DE73" s="3"/>
      <c r="DF73" s="3"/>
      <c r="DH73" s="3"/>
      <c r="DI73" s="3"/>
      <c r="DK73" s="3"/>
      <c r="DL73" s="3"/>
      <c r="DN73" s="3"/>
      <c r="DO73" s="3"/>
      <c r="DQ73" s="3"/>
      <c r="DR73" s="3"/>
      <c r="DT73" s="3"/>
      <c r="DU73" s="3"/>
      <c r="DW73" s="3"/>
      <c r="DX73" s="3"/>
      <c r="DZ73" s="3"/>
      <c r="EA73" s="3"/>
      <c r="EC73" s="3"/>
      <c r="ED73" s="3"/>
      <c r="EF73" s="3"/>
      <c r="EG73" s="3"/>
      <c r="EI73" s="3"/>
      <c r="EJ73" s="3" t="s">
        <v>446</v>
      </c>
      <c r="EL73" s="3"/>
    </row>
    <row r="74" spans="1:142" x14ac:dyDescent="0.25">
      <c r="A74" s="1">
        <v>43342.644004629597</v>
      </c>
      <c r="B74" s="1">
        <v>43342.646967592598</v>
      </c>
      <c r="C74" s="3" t="s">
        <v>142</v>
      </c>
      <c r="D74" s="3"/>
      <c r="E74">
        <v>100</v>
      </c>
      <c r="F74" s="3"/>
      <c r="G74" s="1"/>
      <c r="H74" s="3" t="s">
        <v>448</v>
      </c>
      <c r="J74" s="3"/>
      <c r="K74" s="3" t="s">
        <v>255</v>
      </c>
      <c r="M74" s="3"/>
      <c r="N74" s="11">
        <v>2475</v>
      </c>
      <c r="P74" s="3"/>
      <c r="Q74" s="3" t="s">
        <v>146</v>
      </c>
      <c r="S74" s="3"/>
      <c r="T74" s="3" t="s">
        <v>298</v>
      </c>
      <c r="V74" s="3"/>
      <c r="X74" s="3"/>
      <c r="Y74" s="3" t="s">
        <v>157</v>
      </c>
      <c r="AA74" s="3"/>
      <c r="AB74" s="3" t="s">
        <v>157</v>
      </c>
      <c r="AD74" s="3"/>
      <c r="AE74" s="3" t="s">
        <v>157</v>
      </c>
      <c r="AG74" s="3"/>
      <c r="AH74" s="3" t="s">
        <v>157</v>
      </c>
      <c r="AJ74" s="3"/>
      <c r="AK74" s="3" t="s">
        <v>157</v>
      </c>
      <c r="AM74" s="3"/>
      <c r="AN74" s="3" t="s">
        <v>157</v>
      </c>
      <c r="AP74" s="3"/>
      <c r="AQ74" s="3" t="s">
        <v>157</v>
      </c>
      <c r="AS74" s="3"/>
      <c r="AT74" s="3" t="s">
        <v>157</v>
      </c>
      <c r="AV74" s="3"/>
      <c r="AW74" s="3" t="s">
        <v>157</v>
      </c>
      <c r="AY74" s="3"/>
      <c r="AZ74" s="3" t="s">
        <v>157</v>
      </c>
      <c r="BA74">
        <v>100</v>
      </c>
      <c r="BB74" s="3"/>
      <c r="BC74" s="3" t="s">
        <v>258</v>
      </c>
      <c r="BD74">
        <v>0</v>
      </c>
      <c r="BE74" s="3"/>
      <c r="BF74" s="2"/>
      <c r="BH74" s="3"/>
      <c r="BI74" s="3"/>
      <c r="BK74" s="3"/>
      <c r="BL74" s="3"/>
      <c r="BM74">
        <v>0</v>
      </c>
      <c r="BN74" s="3"/>
      <c r="BO74" s="3"/>
      <c r="BQ74" s="3"/>
      <c r="BR74" s="3"/>
      <c r="BT74" s="3"/>
      <c r="BU74" s="3"/>
      <c r="BW74" s="3"/>
      <c r="BY74" s="3"/>
      <c r="BZ74" s="3"/>
      <c r="CB74" s="3"/>
      <c r="CC74" s="3"/>
      <c r="CE74" s="3"/>
      <c r="CF74" s="3"/>
      <c r="CH74" s="3"/>
      <c r="CI74" s="3"/>
      <c r="CK74" s="3"/>
      <c r="CL74" s="3"/>
      <c r="CN74" s="3"/>
      <c r="CO74" s="3"/>
      <c r="CQ74" s="3"/>
      <c r="CR74" s="3"/>
      <c r="CT74" s="3"/>
      <c r="CU74" s="3"/>
      <c r="CW74" s="3"/>
      <c r="CX74" s="3"/>
      <c r="CZ74" s="3"/>
      <c r="DA74" s="3"/>
      <c r="DC74" s="3"/>
      <c r="DE74" s="3"/>
      <c r="DF74" s="3"/>
      <c r="DH74" s="3"/>
      <c r="DI74" s="3"/>
      <c r="DK74" s="3"/>
      <c r="DL74" s="3"/>
      <c r="DN74" s="3"/>
      <c r="DO74" s="3"/>
      <c r="DQ74" s="3"/>
      <c r="DR74" s="3"/>
      <c r="DT74" s="3"/>
      <c r="DU74" s="3"/>
      <c r="DW74" s="3"/>
      <c r="DX74" s="3"/>
      <c r="DZ74" s="3"/>
      <c r="EA74" s="3"/>
      <c r="EC74" s="3"/>
      <c r="ED74" s="3"/>
      <c r="EF74" s="3"/>
      <c r="EG74" s="3"/>
      <c r="EI74" s="3"/>
      <c r="EJ74" s="3" t="s">
        <v>450</v>
      </c>
      <c r="EL74" s="3"/>
    </row>
    <row r="75" spans="1:142" x14ac:dyDescent="0.25">
      <c r="A75" s="1">
        <v>43342.647731481498</v>
      </c>
      <c r="B75" s="1">
        <v>43342.648194444402</v>
      </c>
      <c r="C75" s="3" t="s">
        <v>142</v>
      </c>
      <c r="D75" s="3"/>
      <c r="E75">
        <v>100</v>
      </c>
      <c r="F75" s="3"/>
      <c r="G75" s="1"/>
      <c r="H75" s="3" t="s">
        <v>448</v>
      </c>
      <c r="J75" s="3"/>
      <c r="K75" s="3" t="s">
        <v>144</v>
      </c>
      <c r="M75" s="3"/>
      <c r="N75" s="11">
        <v>2475</v>
      </c>
      <c r="P75" s="3"/>
      <c r="Q75" s="3" t="s">
        <v>146</v>
      </c>
      <c r="S75" s="3"/>
      <c r="T75" s="3" t="s">
        <v>298</v>
      </c>
      <c r="V75" s="3"/>
      <c r="X75" s="3"/>
      <c r="Y75" s="3" t="s">
        <v>157</v>
      </c>
      <c r="AA75" s="3"/>
      <c r="AB75" s="3" t="s">
        <v>157</v>
      </c>
      <c r="AD75" s="3"/>
      <c r="AE75" s="3" t="s">
        <v>157</v>
      </c>
      <c r="AG75" s="3"/>
      <c r="AH75" s="3" t="s">
        <v>157</v>
      </c>
      <c r="AJ75" s="3"/>
      <c r="AK75" s="3" t="s">
        <v>157</v>
      </c>
      <c r="AM75" s="3"/>
      <c r="AN75" s="3" t="s">
        <v>157</v>
      </c>
      <c r="AP75" s="3"/>
      <c r="AQ75" s="3" t="s">
        <v>157</v>
      </c>
      <c r="AS75" s="3"/>
      <c r="AT75" s="3" t="s">
        <v>157</v>
      </c>
      <c r="AV75" s="3"/>
      <c r="AW75" s="3" t="s">
        <v>157</v>
      </c>
      <c r="AY75" s="3"/>
      <c r="AZ75" s="3" t="s">
        <v>157</v>
      </c>
      <c r="BA75">
        <v>100</v>
      </c>
      <c r="BB75" s="3"/>
      <c r="BC75" s="3" t="s">
        <v>258</v>
      </c>
      <c r="BD75">
        <v>0</v>
      </c>
      <c r="BE75" s="3"/>
      <c r="BF75" s="2"/>
      <c r="BH75" s="3"/>
      <c r="BI75" s="3"/>
      <c r="BK75" s="3"/>
      <c r="BL75" s="3"/>
      <c r="BM75">
        <v>0</v>
      </c>
      <c r="BN75" s="3"/>
      <c r="BO75" s="3"/>
      <c r="BQ75" s="3"/>
      <c r="BR75" s="3"/>
      <c r="BT75" s="3"/>
      <c r="BU75" s="3"/>
      <c r="BW75" s="3"/>
      <c r="BY75" s="3"/>
      <c r="BZ75" s="3"/>
      <c r="CB75" s="3"/>
      <c r="CC75" s="3"/>
      <c r="CE75" s="3"/>
      <c r="CF75" s="3"/>
      <c r="CH75" s="3"/>
      <c r="CI75" s="3"/>
      <c r="CK75" s="3"/>
      <c r="CL75" s="3"/>
      <c r="CN75" s="3"/>
      <c r="CO75" s="3"/>
      <c r="CQ75" s="3"/>
      <c r="CR75" s="3"/>
      <c r="CT75" s="3"/>
      <c r="CU75" s="3"/>
      <c r="CW75" s="3"/>
      <c r="CX75" s="3"/>
      <c r="CZ75" s="3"/>
      <c r="DA75" s="3"/>
      <c r="DC75" s="3"/>
      <c r="DE75" s="3"/>
      <c r="DF75" s="3"/>
      <c r="DH75" s="3"/>
      <c r="DI75" s="3"/>
      <c r="DK75" s="3"/>
      <c r="DL75" s="3"/>
      <c r="DN75" s="3"/>
      <c r="DO75" s="3"/>
      <c r="DQ75" s="3"/>
      <c r="DR75" s="3"/>
      <c r="DT75" s="3"/>
      <c r="DU75" s="3"/>
      <c r="DW75" s="3"/>
      <c r="DX75" s="3"/>
      <c r="DZ75" s="3"/>
      <c r="EA75" s="3"/>
      <c r="EC75" s="3"/>
      <c r="ED75" s="3"/>
      <c r="EF75" s="3"/>
      <c r="EG75" s="3"/>
      <c r="EI75" s="3"/>
      <c r="EJ75" s="3" t="s">
        <v>450</v>
      </c>
      <c r="EL75" s="3"/>
    </row>
    <row r="76" spans="1:142" x14ac:dyDescent="0.25">
      <c r="A76" s="1">
        <v>43342.654432870397</v>
      </c>
      <c r="B76" s="1">
        <v>43342.665428240703</v>
      </c>
      <c r="C76" s="3" t="s">
        <v>142</v>
      </c>
      <c r="D76" s="3"/>
      <c r="E76">
        <v>189</v>
      </c>
      <c r="F76" s="3"/>
      <c r="G76" s="1"/>
      <c r="H76" s="3" t="s">
        <v>451</v>
      </c>
      <c r="J76" s="3"/>
      <c r="K76" s="3" t="s">
        <v>144</v>
      </c>
      <c r="M76" s="3"/>
      <c r="N76" s="11">
        <v>2402</v>
      </c>
      <c r="P76" s="3"/>
      <c r="Q76" s="3" t="s">
        <v>197</v>
      </c>
      <c r="S76" s="3"/>
      <c r="T76" s="3" t="s">
        <v>162</v>
      </c>
      <c r="V76" s="3"/>
      <c r="X76" s="3"/>
      <c r="Y76" s="3" t="s">
        <v>157</v>
      </c>
      <c r="AA76" s="3"/>
      <c r="AB76" s="3" t="s">
        <v>157</v>
      </c>
      <c r="AD76" s="3"/>
      <c r="AE76" s="3" t="s">
        <v>157</v>
      </c>
      <c r="AG76" s="3"/>
      <c r="AH76" s="3" t="s">
        <v>157</v>
      </c>
      <c r="AJ76" s="3"/>
      <c r="AK76" s="3" t="s">
        <v>157</v>
      </c>
      <c r="AM76" s="3"/>
      <c r="AN76" s="3" t="s">
        <v>157</v>
      </c>
      <c r="AP76" s="3"/>
      <c r="AQ76" s="3" t="s">
        <v>157</v>
      </c>
      <c r="AS76" s="3"/>
      <c r="AT76" s="3" t="s">
        <v>157</v>
      </c>
      <c r="AV76" s="3"/>
      <c r="AW76" s="3" t="s">
        <v>157</v>
      </c>
      <c r="AY76" s="3"/>
      <c r="AZ76" s="3" t="s">
        <v>157</v>
      </c>
      <c r="BA76">
        <v>100</v>
      </c>
      <c r="BB76" s="3"/>
      <c r="BC76" s="3" t="s">
        <v>150</v>
      </c>
      <c r="BD76">
        <v>25</v>
      </c>
      <c r="BE76" s="3"/>
      <c r="BF76" s="2">
        <v>43342</v>
      </c>
      <c r="BH76" s="3"/>
      <c r="BI76" s="3" t="s">
        <v>453</v>
      </c>
      <c r="BK76" s="3"/>
      <c r="BL76" s="3" t="s">
        <v>454</v>
      </c>
      <c r="BM76">
        <v>64</v>
      </c>
      <c r="BN76" s="3"/>
      <c r="BO76" s="3"/>
      <c r="BQ76" s="3"/>
      <c r="BR76" s="3"/>
      <c r="BT76" s="3"/>
      <c r="BU76" s="3"/>
      <c r="BW76" s="3"/>
      <c r="BY76" s="3"/>
      <c r="BZ76" s="3"/>
      <c r="CB76" s="3"/>
      <c r="CC76" s="3"/>
      <c r="CE76" s="3"/>
      <c r="CF76" s="3"/>
      <c r="CH76" s="3"/>
      <c r="CI76" s="3"/>
      <c r="CK76" s="3"/>
      <c r="CL76" s="3"/>
      <c r="CN76" s="3"/>
      <c r="CO76" s="3"/>
      <c r="CQ76" s="3"/>
      <c r="CR76" s="3"/>
      <c r="CT76" s="3"/>
      <c r="CU76" s="3"/>
      <c r="CW76" s="3"/>
      <c r="CX76" s="3"/>
      <c r="CZ76" s="3"/>
      <c r="DA76" s="3"/>
      <c r="DC76" s="3"/>
      <c r="DE76" s="3"/>
      <c r="DF76" s="3"/>
      <c r="DH76" s="3"/>
      <c r="DI76" s="3"/>
      <c r="DK76" s="3"/>
      <c r="DL76" s="3"/>
      <c r="DN76" s="3"/>
      <c r="DO76" s="3"/>
      <c r="DQ76" s="3"/>
      <c r="DR76" s="3"/>
      <c r="DT76" s="3"/>
      <c r="DU76" s="3"/>
      <c r="DW76" s="3"/>
      <c r="DX76" s="3"/>
      <c r="DZ76" s="3"/>
      <c r="EA76" s="3"/>
      <c r="EC76" s="3"/>
      <c r="ED76" s="3"/>
      <c r="EF76" s="3"/>
      <c r="EG76" s="3"/>
      <c r="EI76" s="3"/>
      <c r="EJ76" s="3" t="s">
        <v>455</v>
      </c>
      <c r="EL76" s="3"/>
    </row>
    <row r="77" spans="1:142" x14ac:dyDescent="0.25">
      <c r="A77" s="1">
        <v>43343.281550925902</v>
      </c>
      <c r="B77" s="1">
        <v>43343.284814814797</v>
      </c>
      <c r="C77" s="3" t="s">
        <v>142</v>
      </c>
      <c r="D77" s="3"/>
      <c r="E77">
        <v>0</v>
      </c>
      <c r="F77" s="3"/>
      <c r="G77" s="1"/>
      <c r="H77" s="3" t="s">
        <v>456</v>
      </c>
      <c r="J77" s="3"/>
      <c r="K77" s="3" t="s">
        <v>144</v>
      </c>
      <c r="M77" s="3"/>
      <c r="N77" s="11">
        <v>22521</v>
      </c>
      <c r="P77" s="3"/>
      <c r="Q77" s="3" t="s">
        <v>146</v>
      </c>
      <c r="S77" s="3"/>
      <c r="T77" s="3" t="s">
        <v>162</v>
      </c>
      <c r="V77" s="3"/>
      <c r="X77" s="3"/>
      <c r="Y77" s="3" t="s">
        <v>157</v>
      </c>
      <c r="AA77" s="3"/>
      <c r="AB77" s="3" t="s">
        <v>157</v>
      </c>
      <c r="AD77" s="3"/>
      <c r="AE77" s="3" t="s">
        <v>148</v>
      </c>
      <c r="AG77" s="3"/>
      <c r="AH77" s="3" t="s">
        <v>157</v>
      </c>
      <c r="AJ77" s="3"/>
      <c r="AK77" s="3" t="s">
        <v>157</v>
      </c>
      <c r="AM77" s="3"/>
      <c r="AN77" s="3" t="s">
        <v>157</v>
      </c>
      <c r="AP77" s="3"/>
      <c r="AQ77" s="3" t="s">
        <v>148</v>
      </c>
      <c r="AS77" s="3"/>
      <c r="AT77" s="3" t="s">
        <v>157</v>
      </c>
      <c r="AV77" s="3"/>
      <c r="AW77" s="3" t="s">
        <v>157</v>
      </c>
      <c r="AY77" s="3"/>
      <c r="AZ77" s="3" t="s">
        <v>157</v>
      </c>
      <c r="BB77" s="3"/>
      <c r="BC77" s="3" t="s">
        <v>258</v>
      </c>
      <c r="BD77">
        <v>0</v>
      </c>
      <c r="BE77" s="3"/>
      <c r="BF77" s="2"/>
      <c r="BH77" s="3"/>
      <c r="BI77" s="3"/>
      <c r="BK77" s="3"/>
      <c r="BL77" s="3"/>
      <c r="BM77">
        <v>0</v>
      </c>
      <c r="BN77" s="3"/>
      <c r="BO77" s="3"/>
      <c r="BQ77" s="3"/>
      <c r="BR77" s="3"/>
      <c r="BT77" s="3"/>
      <c r="BU77" s="3"/>
      <c r="BW77" s="3"/>
      <c r="BY77" s="3"/>
      <c r="BZ77" s="3"/>
      <c r="CB77" s="3"/>
      <c r="CC77" s="3"/>
      <c r="CE77" s="3"/>
      <c r="CF77" s="3"/>
      <c r="CH77" s="3"/>
      <c r="CI77" s="3"/>
      <c r="CK77" s="3"/>
      <c r="CL77" s="3"/>
      <c r="CN77" s="3"/>
      <c r="CO77" s="3"/>
      <c r="CQ77" s="3"/>
      <c r="CR77" s="3"/>
      <c r="CT77" s="3"/>
      <c r="CU77" s="3"/>
      <c r="CW77" s="3"/>
      <c r="CX77" s="3"/>
      <c r="CZ77" s="3"/>
      <c r="DA77" s="3"/>
      <c r="DC77" s="3"/>
      <c r="DE77" s="3"/>
      <c r="DF77" s="3"/>
      <c r="DH77" s="3"/>
      <c r="DI77" s="3"/>
      <c r="DK77" s="3"/>
      <c r="DL77" s="3"/>
      <c r="DN77" s="3"/>
      <c r="DO77" s="3"/>
      <c r="DQ77" s="3"/>
      <c r="DR77" s="3"/>
      <c r="DT77" s="3"/>
      <c r="DU77" s="3"/>
      <c r="DW77" s="3"/>
      <c r="DX77" s="3"/>
      <c r="DZ77" s="3"/>
      <c r="EA77" s="3"/>
      <c r="EC77" s="3"/>
      <c r="ED77" s="3"/>
      <c r="EF77" s="3"/>
      <c r="EG77" s="3"/>
      <c r="EI77" s="3"/>
      <c r="EJ77" s="3" t="s">
        <v>458</v>
      </c>
      <c r="EL77" s="3"/>
    </row>
    <row r="78" spans="1:142" x14ac:dyDescent="0.25">
      <c r="A78" s="1">
        <v>43343.292280092603</v>
      </c>
      <c r="B78" s="1">
        <v>43343.319490740701</v>
      </c>
      <c r="C78" s="3" t="s">
        <v>142</v>
      </c>
      <c r="D78" s="3"/>
      <c r="E78">
        <v>90</v>
      </c>
      <c r="F78" s="3"/>
      <c r="G78" s="1"/>
      <c r="H78" s="3" t="s">
        <v>456</v>
      </c>
      <c r="J78" s="3"/>
      <c r="K78" s="3" t="s">
        <v>144</v>
      </c>
      <c r="M78" s="3"/>
      <c r="N78" s="11">
        <v>2252</v>
      </c>
      <c r="P78" s="3"/>
      <c r="Q78" s="3" t="s">
        <v>146</v>
      </c>
      <c r="S78" s="3"/>
      <c r="T78" s="3" t="s">
        <v>162</v>
      </c>
      <c r="V78" s="3"/>
      <c r="X78" s="3"/>
      <c r="Y78" s="3" t="s">
        <v>157</v>
      </c>
      <c r="AA78" s="3"/>
      <c r="AB78" s="3" t="s">
        <v>157</v>
      </c>
      <c r="AD78" s="3"/>
      <c r="AE78" s="3" t="s">
        <v>148</v>
      </c>
      <c r="AG78" s="3"/>
      <c r="AH78" s="3" t="s">
        <v>157</v>
      </c>
      <c r="AJ78" s="3"/>
      <c r="AK78" s="3" t="s">
        <v>157</v>
      </c>
      <c r="AM78" s="3"/>
      <c r="AN78" s="3" t="s">
        <v>157</v>
      </c>
      <c r="AP78" s="3"/>
      <c r="AQ78" s="3" t="s">
        <v>157</v>
      </c>
      <c r="AS78" s="3"/>
      <c r="AT78" s="3" t="s">
        <v>157</v>
      </c>
      <c r="AV78" s="3"/>
      <c r="AW78" s="3" t="s">
        <v>148</v>
      </c>
      <c r="AY78" s="3"/>
      <c r="AZ78" s="3" t="s">
        <v>157</v>
      </c>
      <c r="BA78">
        <v>90</v>
      </c>
      <c r="BB78" s="3"/>
      <c r="BC78" s="3" t="s">
        <v>258</v>
      </c>
      <c r="BD78">
        <v>0</v>
      </c>
      <c r="BE78" s="3"/>
      <c r="BF78" s="2"/>
      <c r="BH78" s="3"/>
      <c r="BI78" s="3"/>
      <c r="BK78" s="3"/>
      <c r="BL78" s="3"/>
      <c r="BM78">
        <v>0</v>
      </c>
      <c r="BN78" s="3"/>
      <c r="BO78" s="3"/>
      <c r="BQ78" s="3"/>
      <c r="BR78" s="3"/>
      <c r="BT78" s="3"/>
      <c r="BU78" s="3"/>
      <c r="BW78" s="3"/>
      <c r="BY78" s="3"/>
      <c r="BZ78" s="3"/>
      <c r="CB78" s="3"/>
      <c r="CC78" s="3"/>
      <c r="CE78" s="3"/>
      <c r="CF78" s="3"/>
      <c r="CH78" s="3"/>
      <c r="CI78" s="3"/>
      <c r="CK78" s="3"/>
      <c r="CL78" s="3"/>
      <c r="CN78" s="3"/>
      <c r="CO78" s="3"/>
      <c r="CQ78" s="3"/>
      <c r="CR78" s="3"/>
      <c r="CT78" s="3"/>
      <c r="CU78" s="3"/>
      <c r="CW78" s="3"/>
      <c r="CX78" s="3"/>
      <c r="CZ78" s="3"/>
      <c r="DA78" s="3"/>
      <c r="DC78" s="3"/>
      <c r="DE78" s="3"/>
      <c r="DF78" s="3"/>
      <c r="DH78" s="3"/>
      <c r="DI78" s="3"/>
      <c r="DK78" s="3"/>
      <c r="DL78" s="3"/>
      <c r="DN78" s="3"/>
      <c r="DO78" s="3"/>
      <c r="DQ78" s="3"/>
      <c r="DR78" s="3"/>
      <c r="DT78" s="3"/>
      <c r="DU78" s="3"/>
      <c r="DW78" s="3"/>
      <c r="DX78" s="3"/>
      <c r="DZ78" s="3"/>
      <c r="EA78" s="3"/>
      <c r="EC78" s="3"/>
      <c r="ED78" s="3"/>
      <c r="EF78" s="3"/>
      <c r="EG78" s="3"/>
      <c r="EI78" s="3"/>
      <c r="EJ78" s="3" t="s">
        <v>459</v>
      </c>
      <c r="EL78" s="3"/>
    </row>
    <row r="79" spans="1:142" x14ac:dyDescent="0.25">
      <c r="A79" s="1">
        <v>43343.392407407402</v>
      </c>
      <c r="B79" s="1">
        <v>43343.4063425926</v>
      </c>
      <c r="C79" s="3" t="s">
        <v>142</v>
      </c>
      <c r="D79" s="3"/>
      <c r="E79">
        <v>170</v>
      </c>
      <c r="F79" s="3"/>
      <c r="G79" s="1"/>
      <c r="H79" s="3" t="s">
        <v>460</v>
      </c>
      <c r="J79" s="3"/>
      <c r="K79" s="3" t="s">
        <v>144</v>
      </c>
      <c r="M79" s="3"/>
      <c r="N79" s="11">
        <v>2317</v>
      </c>
      <c r="P79" s="3"/>
      <c r="Q79" s="3" t="s">
        <v>146</v>
      </c>
      <c r="S79" s="3"/>
      <c r="T79" s="3" t="s">
        <v>162</v>
      </c>
      <c r="V79" s="3"/>
      <c r="X79" s="3"/>
      <c r="Y79" s="3" t="s">
        <v>148</v>
      </c>
      <c r="AA79" s="3"/>
      <c r="AB79" s="3" t="s">
        <v>148</v>
      </c>
      <c r="AD79" s="3"/>
      <c r="AE79" s="3" t="s">
        <v>148</v>
      </c>
      <c r="AG79" s="3"/>
      <c r="AH79" s="3" t="s">
        <v>148</v>
      </c>
      <c r="AJ79" s="3"/>
      <c r="AK79" s="3" t="s">
        <v>148</v>
      </c>
      <c r="AM79" s="3"/>
      <c r="AN79" s="3" t="s">
        <v>148</v>
      </c>
      <c r="AP79" s="3"/>
      <c r="AQ79" s="3" t="s">
        <v>157</v>
      </c>
      <c r="AS79" s="3"/>
      <c r="AT79" s="3" t="s">
        <v>157</v>
      </c>
      <c r="AV79" s="3"/>
      <c r="AW79" s="3" t="s">
        <v>157</v>
      </c>
      <c r="AY79" s="3"/>
      <c r="AZ79" s="3" t="s">
        <v>157</v>
      </c>
      <c r="BA79">
        <v>70</v>
      </c>
      <c r="BB79" s="3"/>
      <c r="BC79" s="3" t="s">
        <v>150</v>
      </c>
      <c r="BD79">
        <v>25</v>
      </c>
      <c r="BE79" s="3"/>
      <c r="BF79" s="2">
        <v>43343</v>
      </c>
      <c r="BH79" s="3"/>
      <c r="BI79" s="3" t="s">
        <v>462</v>
      </c>
      <c r="BK79" s="3"/>
      <c r="BL79" s="3" t="s">
        <v>463</v>
      </c>
      <c r="BM79">
        <v>75</v>
      </c>
      <c r="BN79" s="3"/>
      <c r="BO79" s="3"/>
      <c r="BQ79" s="3"/>
      <c r="BR79" s="3"/>
      <c r="BT79" s="3"/>
      <c r="BU79" s="3"/>
      <c r="BW79" s="3"/>
      <c r="BY79" s="3"/>
      <c r="BZ79" s="3"/>
      <c r="CB79" s="3"/>
      <c r="CC79" s="3"/>
      <c r="CE79" s="3"/>
      <c r="CF79" s="3"/>
      <c r="CH79" s="3"/>
      <c r="CI79" s="3"/>
      <c r="CK79" s="3"/>
      <c r="CL79" s="3"/>
      <c r="CN79" s="3"/>
      <c r="CO79" s="3"/>
      <c r="CQ79" s="3"/>
      <c r="CR79" s="3"/>
      <c r="CT79" s="3"/>
      <c r="CU79" s="3"/>
      <c r="CW79" s="3"/>
      <c r="CX79" s="3"/>
      <c r="CZ79" s="3"/>
      <c r="DA79" s="3"/>
      <c r="DC79" s="3"/>
      <c r="DE79" s="3"/>
      <c r="DF79" s="3"/>
      <c r="DH79" s="3"/>
      <c r="DI79" s="3"/>
      <c r="DK79" s="3"/>
      <c r="DL79" s="3"/>
      <c r="DN79" s="3"/>
      <c r="DO79" s="3"/>
      <c r="DQ79" s="3"/>
      <c r="DR79" s="3"/>
      <c r="DT79" s="3"/>
      <c r="DU79" s="3"/>
      <c r="DW79" s="3"/>
      <c r="DX79" s="3"/>
      <c r="DZ79" s="3"/>
      <c r="EA79" s="3"/>
      <c r="EC79" s="3"/>
      <c r="ED79" s="3"/>
      <c r="EF79" s="3"/>
      <c r="EG79" s="3"/>
      <c r="EI79" s="3"/>
      <c r="EJ79" s="3" t="s">
        <v>464</v>
      </c>
      <c r="EL79" s="3"/>
    </row>
    <row r="80" spans="1:142" x14ac:dyDescent="0.25">
      <c r="A80" s="1">
        <v>43343.408796296302</v>
      </c>
      <c r="B80" s="1">
        <v>43343.411168981504</v>
      </c>
      <c r="C80" s="3" t="s">
        <v>142</v>
      </c>
      <c r="D80" s="3"/>
      <c r="E80">
        <v>180</v>
      </c>
      <c r="F80" s="3"/>
      <c r="G80" s="1"/>
      <c r="H80" s="3" t="s">
        <v>460</v>
      </c>
      <c r="J80" s="3"/>
      <c r="K80" s="3" t="s">
        <v>144</v>
      </c>
      <c r="M80" s="3"/>
      <c r="N80" s="11">
        <v>2317</v>
      </c>
      <c r="P80" s="3"/>
      <c r="Q80" s="3" t="s">
        <v>146</v>
      </c>
      <c r="S80" s="3"/>
      <c r="T80" s="3" t="s">
        <v>162</v>
      </c>
      <c r="V80" s="3"/>
      <c r="X80" s="3"/>
      <c r="Y80" s="3" t="s">
        <v>157</v>
      </c>
      <c r="AA80" s="3"/>
      <c r="AB80" s="3" t="s">
        <v>157</v>
      </c>
      <c r="AD80" s="3"/>
      <c r="AE80" s="3" t="s">
        <v>157</v>
      </c>
      <c r="AG80" s="3"/>
      <c r="AH80" s="3" t="s">
        <v>157</v>
      </c>
      <c r="AJ80" s="3"/>
      <c r="AK80" s="3" t="s">
        <v>148</v>
      </c>
      <c r="AM80" s="3"/>
      <c r="AN80" s="3" t="s">
        <v>148</v>
      </c>
      <c r="AP80" s="3"/>
      <c r="AQ80" s="3" t="s">
        <v>148</v>
      </c>
      <c r="AS80" s="3"/>
      <c r="AT80" s="3" t="s">
        <v>148</v>
      </c>
      <c r="AV80" s="3"/>
      <c r="AW80" s="3" t="s">
        <v>148</v>
      </c>
      <c r="AY80" s="3"/>
      <c r="AZ80" s="3" t="s">
        <v>148</v>
      </c>
      <c r="BA80">
        <v>80</v>
      </c>
      <c r="BB80" s="3"/>
      <c r="BC80" s="3" t="s">
        <v>150</v>
      </c>
      <c r="BD80">
        <v>25</v>
      </c>
      <c r="BE80" s="3"/>
      <c r="BF80" s="2">
        <v>43343</v>
      </c>
      <c r="BH80" s="3"/>
      <c r="BI80" s="3" t="s">
        <v>465</v>
      </c>
      <c r="BK80" s="3"/>
      <c r="BL80" s="3" t="s">
        <v>152</v>
      </c>
      <c r="BM80">
        <v>75</v>
      </c>
      <c r="BN80" s="3"/>
      <c r="BO80" s="3"/>
      <c r="BQ80" s="3"/>
      <c r="BR80" s="3"/>
      <c r="BT80" s="3"/>
      <c r="BU80" s="3"/>
      <c r="BW80" s="3"/>
      <c r="BY80" s="3"/>
      <c r="BZ80" s="3"/>
      <c r="CB80" s="3"/>
      <c r="CC80" s="3"/>
      <c r="CE80" s="3"/>
      <c r="CF80" s="3"/>
      <c r="CH80" s="3"/>
      <c r="CI80" s="3"/>
      <c r="CK80" s="3"/>
      <c r="CL80" s="3"/>
      <c r="CN80" s="3"/>
      <c r="CO80" s="3"/>
      <c r="CQ80" s="3"/>
      <c r="CR80" s="3"/>
      <c r="CT80" s="3"/>
      <c r="CU80" s="3"/>
      <c r="CW80" s="3"/>
      <c r="CX80" s="3"/>
      <c r="CZ80" s="3"/>
      <c r="DA80" s="3"/>
      <c r="DC80" s="3"/>
      <c r="DE80" s="3"/>
      <c r="DF80" s="3"/>
      <c r="DH80" s="3"/>
      <c r="DI80" s="3"/>
      <c r="DK80" s="3"/>
      <c r="DL80" s="3"/>
      <c r="DN80" s="3"/>
      <c r="DO80" s="3"/>
      <c r="DQ80" s="3"/>
      <c r="DR80" s="3"/>
      <c r="DT80" s="3"/>
      <c r="DU80" s="3"/>
      <c r="DW80" s="3"/>
      <c r="DX80" s="3"/>
      <c r="DZ80" s="3"/>
      <c r="EA80" s="3"/>
      <c r="EC80" s="3"/>
      <c r="ED80" s="3"/>
      <c r="EF80" s="3"/>
      <c r="EG80" s="3"/>
      <c r="EI80" s="3"/>
      <c r="EJ80" s="3" t="s">
        <v>466</v>
      </c>
      <c r="EL80" s="3"/>
    </row>
    <row r="81" spans="1:142" x14ac:dyDescent="0.25">
      <c r="A81" s="1">
        <v>43343.393518518496</v>
      </c>
      <c r="B81" s="1">
        <v>43343.446759259299</v>
      </c>
      <c r="C81" s="3" t="s">
        <v>142</v>
      </c>
      <c r="D81" s="3"/>
      <c r="E81">
        <v>151</v>
      </c>
      <c r="F81" s="3"/>
      <c r="G81" s="1"/>
      <c r="H81" s="3" t="s">
        <v>467</v>
      </c>
      <c r="J81" s="3"/>
      <c r="K81" s="3" t="s">
        <v>144</v>
      </c>
      <c r="M81" s="3"/>
      <c r="N81" s="11">
        <v>2703</v>
      </c>
      <c r="P81" s="3"/>
      <c r="Q81" s="3" t="s">
        <v>197</v>
      </c>
      <c r="S81" s="3"/>
      <c r="T81" s="3" t="s">
        <v>162</v>
      </c>
      <c r="V81" s="3"/>
      <c r="X81" s="3"/>
      <c r="Y81" s="3" t="s">
        <v>157</v>
      </c>
      <c r="AA81" s="3"/>
      <c r="AB81" s="3" t="s">
        <v>157</v>
      </c>
      <c r="AD81" s="3"/>
      <c r="AE81" s="3" t="s">
        <v>157</v>
      </c>
      <c r="AG81" s="3"/>
      <c r="AH81" s="3" t="s">
        <v>157</v>
      </c>
      <c r="AJ81" s="3"/>
      <c r="AK81" s="3" t="s">
        <v>157</v>
      </c>
      <c r="AM81" s="3"/>
      <c r="AN81" s="3" t="s">
        <v>157</v>
      </c>
      <c r="AP81" s="3"/>
      <c r="AQ81" s="3" t="s">
        <v>157</v>
      </c>
      <c r="AS81" s="3"/>
      <c r="AT81" s="3" t="s">
        <v>157</v>
      </c>
      <c r="AV81" s="3"/>
      <c r="AW81" s="3" t="s">
        <v>157</v>
      </c>
      <c r="AY81" s="3"/>
      <c r="AZ81" s="3" t="s">
        <v>157</v>
      </c>
      <c r="BA81">
        <v>100</v>
      </c>
      <c r="BB81" s="3"/>
      <c r="BC81" s="3" t="s">
        <v>150</v>
      </c>
      <c r="BD81">
        <v>25</v>
      </c>
      <c r="BE81" s="3"/>
      <c r="BF81" s="2">
        <v>43342</v>
      </c>
      <c r="BH81" s="3"/>
      <c r="BI81" s="3" t="s">
        <v>469</v>
      </c>
      <c r="BK81" s="3"/>
      <c r="BL81" s="3" t="s">
        <v>294</v>
      </c>
      <c r="BM81">
        <v>26</v>
      </c>
      <c r="BN81" s="3"/>
      <c r="BO81" s="3"/>
      <c r="BQ81" s="3"/>
      <c r="BR81" s="3"/>
      <c r="BT81" s="3"/>
      <c r="BU81" s="3"/>
      <c r="BW81" s="3"/>
      <c r="BY81" s="3"/>
      <c r="BZ81" s="3"/>
      <c r="CB81" s="3"/>
      <c r="CC81" s="3"/>
      <c r="CE81" s="3"/>
      <c r="CF81" s="3"/>
      <c r="CH81" s="3"/>
      <c r="CI81" s="3"/>
      <c r="CK81" s="3"/>
      <c r="CL81" s="3"/>
      <c r="CN81" s="3"/>
      <c r="CO81" s="3"/>
      <c r="CQ81" s="3"/>
      <c r="CR81" s="3"/>
      <c r="CT81" s="3"/>
      <c r="CU81" s="3"/>
      <c r="CW81" s="3"/>
      <c r="CX81" s="3"/>
      <c r="CZ81" s="3"/>
      <c r="DA81" s="3"/>
      <c r="DC81" s="3"/>
      <c r="DE81" s="3"/>
      <c r="DF81" s="3"/>
      <c r="DH81" s="3"/>
      <c r="DI81" s="3"/>
      <c r="DK81" s="3"/>
      <c r="DL81" s="3"/>
      <c r="DN81" s="3"/>
      <c r="DO81" s="3"/>
      <c r="DQ81" s="3"/>
      <c r="DR81" s="3"/>
      <c r="DT81" s="3"/>
      <c r="DU81" s="3"/>
      <c r="DW81" s="3"/>
      <c r="DX81" s="3"/>
      <c r="DZ81" s="3"/>
      <c r="EA81" s="3"/>
      <c r="EC81" s="3"/>
      <c r="ED81" s="3"/>
      <c r="EF81" s="3"/>
      <c r="EG81" s="3"/>
      <c r="EI81" s="3"/>
      <c r="EJ81" s="3" t="s">
        <v>470</v>
      </c>
      <c r="EL81" s="3"/>
    </row>
    <row r="82" spans="1:142" x14ac:dyDescent="0.25">
      <c r="A82" s="1">
        <v>43343.4919212963</v>
      </c>
      <c r="B82" s="1">
        <v>43343.500787037003</v>
      </c>
      <c r="C82" s="3" t="s">
        <v>142</v>
      </c>
      <c r="D82" s="3"/>
      <c r="E82">
        <v>151</v>
      </c>
      <c r="F82" s="3"/>
      <c r="G82" s="1"/>
      <c r="H82" s="3" t="s">
        <v>471</v>
      </c>
      <c r="J82" s="3"/>
      <c r="K82" s="3" t="s">
        <v>144</v>
      </c>
      <c r="M82" s="3"/>
      <c r="N82" s="11">
        <v>2503</v>
      </c>
      <c r="P82" s="3"/>
      <c r="Q82" s="3" t="s">
        <v>197</v>
      </c>
      <c r="S82" s="3"/>
      <c r="T82" s="3" t="s">
        <v>213</v>
      </c>
      <c r="V82" s="3"/>
      <c r="X82" s="3"/>
      <c r="Y82" s="3" t="s">
        <v>157</v>
      </c>
      <c r="AA82" s="3"/>
      <c r="AB82" s="3" t="s">
        <v>157</v>
      </c>
      <c r="AD82" s="3"/>
      <c r="AE82" s="3" t="s">
        <v>157</v>
      </c>
      <c r="AG82" s="3"/>
      <c r="AH82" s="3" t="s">
        <v>157</v>
      </c>
      <c r="AJ82" s="3"/>
      <c r="AK82" s="3" t="s">
        <v>157</v>
      </c>
      <c r="AM82" s="3"/>
      <c r="AN82" s="3" t="s">
        <v>157</v>
      </c>
      <c r="AP82" s="3"/>
      <c r="AQ82" s="3" t="s">
        <v>157</v>
      </c>
      <c r="AS82" s="3"/>
      <c r="AT82" s="3" t="s">
        <v>157</v>
      </c>
      <c r="AV82" s="3"/>
      <c r="AW82" s="3" t="s">
        <v>157</v>
      </c>
      <c r="AY82" s="3"/>
      <c r="AZ82" s="3" t="s">
        <v>157</v>
      </c>
      <c r="BA82">
        <v>100</v>
      </c>
      <c r="BB82" s="3"/>
      <c r="BC82" s="3" t="s">
        <v>150</v>
      </c>
      <c r="BD82">
        <v>25</v>
      </c>
      <c r="BE82" s="3"/>
      <c r="BF82" s="2">
        <v>43243</v>
      </c>
      <c r="BH82" s="3"/>
      <c r="BI82" s="3" t="s">
        <v>473</v>
      </c>
      <c r="BK82" s="3"/>
      <c r="BL82" s="3" t="s">
        <v>294</v>
      </c>
      <c r="BM82">
        <v>26</v>
      </c>
      <c r="BN82" s="3"/>
      <c r="BO82" s="3"/>
      <c r="BQ82" s="3"/>
      <c r="BR82" s="3"/>
      <c r="BT82" s="3"/>
      <c r="BU82" s="3"/>
      <c r="BW82" s="3"/>
      <c r="BY82" s="3"/>
      <c r="BZ82" s="3"/>
      <c r="CB82" s="3"/>
      <c r="CC82" s="3"/>
      <c r="CE82" s="3"/>
      <c r="CF82" s="3"/>
      <c r="CH82" s="3"/>
      <c r="CI82" s="3"/>
      <c r="CK82" s="3"/>
      <c r="CL82" s="3"/>
      <c r="CN82" s="3"/>
      <c r="CO82" s="3"/>
      <c r="CQ82" s="3"/>
      <c r="CR82" s="3"/>
      <c r="CT82" s="3"/>
      <c r="CU82" s="3"/>
      <c r="CW82" s="3"/>
      <c r="CX82" s="3"/>
      <c r="CZ82" s="3"/>
      <c r="DA82" s="3"/>
      <c r="DC82" s="3"/>
      <c r="DE82" s="3"/>
      <c r="DF82" s="3"/>
      <c r="DH82" s="3"/>
      <c r="DI82" s="3"/>
      <c r="DK82" s="3"/>
      <c r="DL82" s="3"/>
      <c r="DN82" s="3"/>
      <c r="DO82" s="3"/>
      <c r="DQ82" s="3"/>
      <c r="DR82" s="3"/>
      <c r="DT82" s="3"/>
      <c r="DU82" s="3"/>
      <c r="DW82" s="3"/>
      <c r="DX82" s="3"/>
      <c r="DZ82" s="3"/>
      <c r="EA82" s="3"/>
      <c r="EC82" s="3"/>
      <c r="ED82" s="3"/>
      <c r="EF82" s="3"/>
      <c r="EG82" s="3"/>
      <c r="EI82" s="3"/>
      <c r="EJ82" s="3" t="s">
        <v>474</v>
      </c>
      <c r="EL82" s="3"/>
    </row>
    <row r="83" spans="1:142" x14ac:dyDescent="0.25">
      <c r="A83" s="1">
        <v>43343.540474537003</v>
      </c>
      <c r="B83" s="1">
        <v>43343.551874999997</v>
      </c>
      <c r="C83" s="3" t="s">
        <v>142</v>
      </c>
      <c r="D83" s="3"/>
      <c r="E83">
        <v>90</v>
      </c>
      <c r="F83" s="3"/>
      <c r="G83" s="1"/>
      <c r="H83" s="3" t="s">
        <v>475</v>
      </c>
      <c r="J83" s="3"/>
      <c r="K83" s="3" t="s">
        <v>144</v>
      </c>
      <c r="M83" s="3"/>
      <c r="N83" s="11">
        <v>2334</v>
      </c>
      <c r="P83" s="3"/>
      <c r="Q83" s="3" t="s">
        <v>146</v>
      </c>
      <c r="S83" s="3"/>
      <c r="T83" s="3" t="s">
        <v>213</v>
      </c>
      <c r="V83" s="3"/>
      <c r="X83" s="3"/>
      <c r="Y83" s="3" t="s">
        <v>157</v>
      </c>
      <c r="AA83" s="3"/>
      <c r="AB83" s="3" t="s">
        <v>157</v>
      </c>
      <c r="AD83" s="3"/>
      <c r="AE83" s="3" t="s">
        <v>157</v>
      </c>
      <c r="AG83" s="3"/>
      <c r="AH83" s="3" t="s">
        <v>157</v>
      </c>
      <c r="AJ83" s="3"/>
      <c r="AK83" s="3" t="s">
        <v>157</v>
      </c>
      <c r="AM83" s="3"/>
      <c r="AN83" s="3" t="s">
        <v>157</v>
      </c>
      <c r="AP83" s="3"/>
      <c r="AQ83" s="3" t="s">
        <v>148</v>
      </c>
      <c r="AS83" s="3"/>
      <c r="AT83" s="3" t="s">
        <v>148</v>
      </c>
      <c r="AV83" s="3"/>
      <c r="AW83" s="3" t="s">
        <v>157</v>
      </c>
      <c r="AY83" s="3"/>
      <c r="AZ83" s="3" t="s">
        <v>157</v>
      </c>
      <c r="BA83">
        <v>90</v>
      </c>
      <c r="BB83" s="3"/>
      <c r="BC83" s="3" t="s">
        <v>258</v>
      </c>
      <c r="BD83">
        <v>0</v>
      </c>
      <c r="BE83" s="3"/>
      <c r="BF83" s="2"/>
      <c r="BH83" s="3"/>
      <c r="BI83" s="3"/>
      <c r="BK83" s="3"/>
      <c r="BL83" s="3"/>
      <c r="BM83">
        <v>0</v>
      </c>
      <c r="BN83" s="3"/>
      <c r="BO83" s="3"/>
      <c r="BQ83" s="3"/>
      <c r="BR83" s="3"/>
      <c r="BT83" s="3"/>
      <c r="BU83" s="3"/>
      <c r="BW83" s="3"/>
      <c r="BY83" s="3"/>
      <c r="BZ83" s="3"/>
      <c r="CB83" s="3"/>
      <c r="CC83" s="3"/>
      <c r="CE83" s="3"/>
      <c r="CF83" s="3"/>
      <c r="CH83" s="3"/>
      <c r="CI83" s="3"/>
      <c r="CK83" s="3"/>
      <c r="CL83" s="3"/>
      <c r="CN83" s="3"/>
      <c r="CO83" s="3"/>
      <c r="CQ83" s="3"/>
      <c r="CR83" s="3"/>
      <c r="CT83" s="3"/>
      <c r="CU83" s="3"/>
      <c r="CW83" s="3"/>
      <c r="CX83" s="3"/>
      <c r="CZ83" s="3"/>
      <c r="DA83" s="3"/>
      <c r="DC83" s="3"/>
      <c r="DE83" s="3"/>
      <c r="DF83" s="3"/>
      <c r="DH83" s="3"/>
      <c r="DI83" s="3"/>
      <c r="DK83" s="3"/>
      <c r="DL83" s="3"/>
      <c r="DN83" s="3"/>
      <c r="DO83" s="3"/>
      <c r="DQ83" s="3"/>
      <c r="DR83" s="3"/>
      <c r="DT83" s="3"/>
      <c r="DU83" s="3"/>
      <c r="DW83" s="3"/>
      <c r="DX83" s="3"/>
      <c r="DZ83" s="3"/>
      <c r="EA83" s="3"/>
      <c r="EC83" s="3"/>
      <c r="ED83" s="3"/>
      <c r="EF83" s="3"/>
      <c r="EG83" s="3"/>
      <c r="EI83" s="3"/>
      <c r="EJ83" s="3" t="s">
        <v>477</v>
      </c>
      <c r="EL83" s="3"/>
    </row>
    <row r="84" spans="1:142" x14ac:dyDescent="0.25">
      <c r="A84" s="1">
        <v>43343.5640277778</v>
      </c>
      <c r="B84" s="1">
        <v>43343.571701388901</v>
      </c>
      <c r="C84" s="3" t="s">
        <v>142</v>
      </c>
      <c r="D84" s="3"/>
      <c r="E84">
        <v>200</v>
      </c>
      <c r="F84" s="3"/>
      <c r="G84" s="1"/>
      <c r="H84" s="3" t="s">
        <v>478</v>
      </c>
      <c r="J84" s="3"/>
      <c r="K84" s="3" t="s">
        <v>144</v>
      </c>
      <c r="M84" s="3"/>
      <c r="N84" s="11">
        <v>2333</v>
      </c>
      <c r="P84" s="3"/>
      <c r="Q84" s="3" t="s">
        <v>146</v>
      </c>
      <c r="S84" s="3"/>
      <c r="T84" s="3" t="s">
        <v>298</v>
      </c>
      <c r="V84" s="3"/>
      <c r="X84" s="3"/>
      <c r="Y84" s="3" t="s">
        <v>157</v>
      </c>
      <c r="AA84" s="3"/>
      <c r="AB84" s="3" t="s">
        <v>157</v>
      </c>
      <c r="AD84" s="3"/>
      <c r="AE84" s="3" t="s">
        <v>157</v>
      </c>
      <c r="AG84" s="3"/>
      <c r="AH84" s="3" t="s">
        <v>157</v>
      </c>
      <c r="AJ84" s="3"/>
      <c r="AK84" s="3" t="s">
        <v>157</v>
      </c>
      <c r="AM84" s="3"/>
      <c r="AN84" s="3" t="s">
        <v>157</v>
      </c>
      <c r="AP84" s="3"/>
      <c r="AQ84" s="3" t="s">
        <v>157</v>
      </c>
      <c r="AS84" s="3"/>
      <c r="AT84" s="3" t="s">
        <v>157</v>
      </c>
      <c r="AV84" s="3"/>
      <c r="AW84" s="3" t="s">
        <v>157</v>
      </c>
      <c r="AY84" s="3"/>
      <c r="AZ84" s="3" t="s">
        <v>157</v>
      </c>
      <c r="BA84">
        <v>100</v>
      </c>
      <c r="BB84" s="3"/>
      <c r="BC84" s="3" t="s">
        <v>150</v>
      </c>
      <c r="BD84">
        <v>25</v>
      </c>
      <c r="BE84" s="3"/>
      <c r="BF84" s="2">
        <v>43175</v>
      </c>
      <c r="BH84" s="3"/>
      <c r="BI84" s="3" t="s">
        <v>480</v>
      </c>
      <c r="BK84" s="3"/>
      <c r="BL84" s="3" t="s">
        <v>454</v>
      </c>
      <c r="BM84">
        <v>75</v>
      </c>
      <c r="BN84" s="3"/>
      <c r="BO84" s="3"/>
      <c r="BQ84" s="3"/>
      <c r="BR84" s="3"/>
      <c r="BT84" s="3"/>
      <c r="BU84" s="3"/>
      <c r="BW84" s="3"/>
      <c r="BY84" s="3"/>
      <c r="BZ84" s="3"/>
      <c r="CB84" s="3"/>
      <c r="CC84" s="3"/>
      <c r="CE84" s="3"/>
      <c r="CF84" s="3"/>
      <c r="CH84" s="3"/>
      <c r="CI84" s="3"/>
      <c r="CK84" s="3"/>
      <c r="CL84" s="3"/>
      <c r="CN84" s="3"/>
      <c r="CO84" s="3"/>
      <c r="CQ84" s="3"/>
      <c r="CR84" s="3"/>
      <c r="CT84" s="3"/>
      <c r="CU84" s="3"/>
      <c r="CW84" s="3"/>
      <c r="CX84" s="3"/>
      <c r="CZ84" s="3"/>
      <c r="DA84" s="3"/>
      <c r="DC84" s="3"/>
      <c r="DE84" s="3"/>
      <c r="DF84" s="3"/>
      <c r="DH84" s="3"/>
      <c r="DI84" s="3"/>
      <c r="DK84" s="3"/>
      <c r="DL84" s="3"/>
      <c r="DN84" s="3"/>
      <c r="DO84" s="3"/>
      <c r="DQ84" s="3"/>
      <c r="DR84" s="3"/>
      <c r="DT84" s="3"/>
      <c r="DU84" s="3"/>
      <c r="DW84" s="3"/>
      <c r="DX84" s="3"/>
      <c r="DZ84" s="3"/>
      <c r="EA84" s="3"/>
      <c r="EC84" s="3"/>
      <c r="ED84" s="3"/>
      <c r="EF84" s="3"/>
      <c r="EG84" s="3"/>
      <c r="EI84" s="3"/>
      <c r="EJ84" s="3" t="s">
        <v>481</v>
      </c>
      <c r="EL84" s="3"/>
    </row>
    <row r="85" spans="1:142" x14ac:dyDescent="0.25">
      <c r="A85" s="1">
        <v>43343.574722222198</v>
      </c>
      <c r="B85" s="1">
        <v>43343.580034722203</v>
      </c>
      <c r="C85" s="3" t="s">
        <v>142</v>
      </c>
      <c r="D85" s="3"/>
      <c r="E85">
        <v>200</v>
      </c>
      <c r="F85" s="3"/>
      <c r="G85" s="1"/>
      <c r="H85" s="3" t="s">
        <v>482</v>
      </c>
      <c r="J85" s="3"/>
      <c r="K85" s="3" t="s">
        <v>144</v>
      </c>
      <c r="M85" s="3"/>
      <c r="N85" s="11">
        <v>2333</v>
      </c>
      <c r="P85" s="3"/>
      <c r="Q85" s="3" t="s">
        <v>146</v>
      </c>
      <c r="S85" s="3"/>
      <c r="T85" s="3" t="s">
        <v>298</v>
      </c>
      <c r="V85" s="3"/>
      <c r="X85" s="3"/>
      <c r="Y85" s="3" t="s">
        <v>157</v>
      </c>
      <c r="AA85" s="3"/>
      <c r="AB85" s="3" t="s">
        <v>157</v>
      </c>
      <c r="AD85" s="3"/>
      <c r="AE85" s="3" t="s">
        <v>157</v>
      </c>
      <c r="AG85" s="3"/>
      <c r="AH85" s="3" t="s">
        <v>157</v>
      </c>
      <c r="AJ85" s="3"/>
      <c r="AK85" s="3" t="s">
        <v>157</v>
      </c>
      <c r="AM85" s="3"/>
      <c r="AN85" s="3" t="s">
        <v>157</v>
      </c>
      <c r="AP85" s="3"/>
      <c r="AQ85" s="3" t="s">
        <v>157</v>
      </c>
      <c r="AS85" s="3"/>
      <c r="AT85" s="3" t="s">
        <v>157</v>
      </c>
      <c r="AV85" s="3"/>
      <c r="AW85" s="3" t="s">
        <v>157</v>
      </c>
      <c r="AY85" s="3"/>
      <c r="AZ85" s="3" t="s">
        <v>157</v>
      </c>
      <c r="BA85">
        <v>100</v>
      </c>
      <c r="BB85" s="3"/>
      <c r="BC85" s="3" t="s">
        <v>150</v>
      </c>
      <c r="BD85">
        <v>25</v>
      </c>
      <c r="BE85" s="3"/>
      <c r="BF85" s="2">
        <v>43175</v>
      </c>
      <c r="BH85" s="3"/>
      <c r="BI85" s="3" t="s">
        <v>483</v>
      </c>
      <c r="BK85" s="3"/>
      <c r="BL85" s="3" t="s">
        <v>484</v>
      </c>
      <c r="BM85">
        <v>75</v>
      </c>
      <c r="BN85" s="3"/>
      <c r="BO85" s="3"/>
      <c r="BQ85" s="3"/>
      <c r="BR85" s="3"/>
      <c r="BT85" s="3"/>
      <c r="BU85" s="3"/>
      <c r="BW85" s="3"/>
      <c r="BY85" s="3"/>
      <c r="BZ85" s="3"/>
      <c r="CB85" s="3"/>
      <c r="CC85" s="3"/>
      <c r="CE85" s="3"/>
      <c r="CF85" s="3"/>
      <c r="CH85" s="3"/>
      <c r="CI85" s="3"/>
      <c r="CK85" s="3"/>
      <c r="CL85" s="3"/>
      <c r="CN85" s="3"/>
      <c r="CO85" s="3"/>
      <c r="CQ85" s="3"/>
      <c r="CR85" s="3"/>
      <c r="CT85" s="3"/>
      <c r="CU85" s="3"/>
      <c r="CW85" s="3"/>
      <c r="CX85" s="3"/>
      <c r="CZ85" s="3"/>
      <c r="DA85" s="3"/>
      <c r="DC85" s="3"/>
      <c r="DE85" s="3"/>
      <c r="DF85" s="3"/>
      <c r="DH85" s="3"/>
      <c r="DI85" s="3"/>
      <c r="DK85" s="3"/>
      <c r="DL85" s="3"/>
      <c r="DN85" s="3"/>
      <c r="DO85" s="3"/>
      <c r="DQ85" s="3"/>
      <c r="DR85" s="3"/>
      <c r="DT85" s="3"/>
      <c r="DU85" s="3"/>
      <c r="DW85" s="3"/>
      <c r="DX85" s="3"/>
      <c r="DZ85" s="3"/>
      <c r="EA85" s="3"/>
      <c r="EC85" s="3"/>
      <c r="ED85" s="3"/>
      <c r="EF85" s="3"/>
      <c r="EG85" s="3"/>
      <c r="EI85" s="3"/>
      <c r="EJ85" s="3" t="s">
        <v>485</v>
      </c>
      <c r="EL85" s="3"/>
    </row>
    <row r="86" spans="1:142" x14ac:dyDescent="0.25">
      <c r="A86" s="1">
        <v>43343.552407407398</v>
      </c>
      <c r="B86" s="1">
        <v>43343.597002314797</v>
      </c>
      <c r="C86" s="3" t="s">
        <v>142</v>
      </c>
      <c r="D86" s="3"/>
      <c r="E86">
        <v>195</v>
      </c>
      <c r="F86" s="3"/>
      <c r="G86" s="1"/>
      <c r="H86" s="3" t="s">
        <v>486</v>
      </c>
      <c r="J86" s="3"/>
      <c r="K86" s="3" t="s">
        <v>144</v>
      </c>
      <c r="M86" s="3"/>
      <c r="N86" s="11">
        <v>2210</v>
      </c>
      <c r="P86" s="3"/>
      <c r="Q86" s="3" t="s">
        <v>146</v>
      </c>
      <c r="S86" s="3"/>
      <c r="T86" s="3" t="s">
        <v>162</v>
      </c>
      <c r="V86" s="3"/>
      <c r="X86" s="3"/>
      <c r="Y86" s="3" t="s">
        <v>157</v>
      </c>
      <c r="AA86" s="3"/>
      <c r="AB86" s="3" t="s">
        <v>157</v>
      </c>
      <c r="AD86" s="3"/>
      <c r="AE86" s="3" t="s">
        <v>157</v>
      </c>
      <c r="AG86" s="3"/>
      <c r="AH86" s="3" t="s">
        <v>157</v>
      </c>
      <c r="AJ86" s="3"/>
      <c r="AK86" s="3" t="s">
        <v>157</v>
      </c>
      <c r="AM86" s="3"/>
      <c r="AN86" s="3" t="s">
        <v>157</v>
      </c>
      <c r="AP86" s="3"/>
      <c r="AQ86" s="3" t="s">
        <v>157</v>
      </c>
      <c r="AS86" s="3"/>
      <c r="AT86" s="3" t="s">
        <v>148</v>
      </c>
      <c r="AV86" s="3"/>
      <c r="AW86" s="3" t="s">
        <v>157</v>
      </c>
      <c r="AY86" s="3"/>
      <c r="AZ86" s="3" t="s">
        <v>157</v>
      </c>
      <c r="BA86">
        <v>95</v>
      </c>
      <c r="BB86" s="3"/>
      <c r="BC86" s="3" t="s">
        <v>150</v>
      </c>
      <c r="BD86">
        <v>25</v>
      </c>
      <c r="BE86" s="3"/>
      <c r="BF86" s="2">
        <v>43273</v>
      </c>
      <c r="BH86" s="3"/>
      <c r="BI86" s="3" t="s">
        <v>488</v>
      </c>
      <c r="BK86" s="3"/>
      <c r="BL86" s="3" t="s">
        <v>249</v>
      </c>
      <c r="BM86">
        <v>75</v>
      </c>
      <c r="BN86" s="3"/>
      <c r="BO86" s="3"/>
      <c r="BQ86" s="3"/>
      <c r="BR86" s="3"/>
      <c r="BT86" s="3"/>
      <c r="BU86" s="3"/>
      <c r="BW86" s="3"/>
      <c r="BY86" s="3"/>
      <c r="BZ86" s="3"/>
      <c r="CB86" s="3"/>
      <c r="CC86" s="3"/>
      <c r="CE86" s="3"/>
      <c r="CF86" s="3"/>
      <c r="CH86" s="3"/>
      <c r="CI86" s="3"/>
      <c r="CK86" s="3"/>
      <c r="CL86" s="3"/>
      <c r="CN86" s="3"/>
      <c r="CO86" s="3"/>
      <c r="CQ86" s="3"/>
      <c r="CR86" s="3"/>
      <c r="CT86" s="3"/>
      <c r="CU86" s="3"/>
      <c r="CW86" s="3"/>
      <c r="CX86" s="3"/>
      <c r="CZ86" s="3"/>
      <c r="DA86" s="3"/>
      <c r="DC86" s="3"/>
      <c r="DE86" s="3"/>
      <c r="DF86" s="3"/>
      <c r="DH86" s="3"/>
      <c r="DI86" s="3"/>
      <c r="DK86" s="3"/>
      <c r="DL86" s="3"/>
      <c r="DN86" s="3"/>
      <c r="DO86" s="3"/>
      <c r="DQ86" s="3"/>
      <c r="DR86" s="3"/>
      <c r="DT86" s="3"/>
      <c r="DU86" s="3"/>
      <c r="DW86" s="3"/>
      <c r="DX86" s="3"/>
      <c r="DZ86" s="3"/>
      <c r="EA86" s="3"/>
      <c r="EC86" s="3"/>
      <c r="ED86" s="3"/>
      <c r="EF86" s="3"/>
      <c r="EG86" s="3"/>
      <c r="EI86" s="3"/>
      <c r="EJ86" s="3" t="s">
        <v>489</v>
      </c>
      <c r="EL86" s="3"/>
    </row>
    <row r="87" spans="1:142" x14ac:dyDescent="0.25">
      <c r="A87" s="1">
        <v>43343.598900463003</v>
      </c>
      <c r="B87" s="1">
        <v>43343.600416666697</v>
      </c>
      <c r="C87" s="3" t="s">
        <v>142</v>
      </c>
      <c r="D87" s="3"/>
      <c r="E87">
        <v>195</v>
      </c>
      <c r="F87" s="3"/>
      <c r="G87" s="1"/>
      <c r="H87" s="3" t="s">
        <v>486</v>
      </c>
      <c r="J87" s="3"/>
      <c r="K87" s="3" t="s">
        <v>144</v>
      </c>
      <c r="M87" s="3"/>
      <c r="N87" s="11">
        <v>2110</v>
      </c>
      <c r="P87" s="3"/>
      <c r="Q87" s="3" t="s">
        <v>146</v>
      </c>
      <c r="S87" s="3"/>
      <c r="T87" s="3" t="s">
        <v>292</v>
      </c>
      <c r="V87" s="3"/>
      <c r="X87" s="3"/>
      <c r="Y87" s="3" t="s">
        <v>157</v>
      </c>
      <c r="AA87" s="3"/>
      <c r="AB87" s="3" t="s">
        <v>157</v>
      </c>
      <c r="AD87" s="3"/>
      <c r="AE87" s="3" t="s">
        <v>157</v>
      </c>
      <c r="AG87" s="3"/>
      <c r="AH87" s="3" t="s">
        <v>157</v>
      </c>
      <c r="AJ87" s="3"/>
      <c r="AK87" s="3" t="s">
        <v>157</v>
      </c>
      <c r="AM87" s="3"/>
      <c r="AN87" s="3" t="s">
        <v>157</v>
      </c>
      <c r="AP87" s="3"/>
      <c r="AQ87" s="3" t="s">
        <v>157</v>
      </c>
      <c r="AS87" s="3"/>
      <c r="AT87" s="3" t="s">
        <v>148</v>
      </c>
      <c r="AV87" s="3"/>
      <c r="AW87" s="3" t="s">
        <v>157</v>
      </c>
      <c r="AY87" s="3"/>
      <c r="AZ87" s="3" t="s">
        <v>157</v>
      </c>
      <c r="BA87">
        <v>95</v>
      </c>
      <c r="BB87" s="3"/>
      <c r="BC87" s="3" t="s">
        <v>150</v>
      </c>
      <c r="BD87">
        <v>25</v>
      </c>
      <c r="BE87" s="3"/>
      <c r="BF87" s="2">
        <v>43273</v>
      </c>
      <c r="BH87" s="3"/>
      <c r="BI87" s="3" t="s">
        <v>491</v>
      </c>
      <c r="BK87" s="3"/>
      <c r="BL87" s="3" t="s">
        <v>152</v>
      </c>
      <c r="BM87">
        <v>75</v>
      </c>
      <c r="BN87" s="3"/>
      <c r="BO87" s="3"/>
      <c r="BQ87" s="3"/>
      <c r="BR87" s="3"/>
      <c r="BT87" s="3"/>
      <c r="BU87" s="3"/>
      <c r="BW87" s="3"/>
      <c r="BY87" s="3"/>
      <c r="BZ87" s="3"/>
      <c r="CB87" s="3"/>
      <c r="CC87" s="3"/>
      <c r="CE87" s="3"/>
      <c r="CF87" s="3"/>
      <c r="CH87" s="3"/>
      <c r="CI87" s="3"/>
      <c r="CK87" s="3"/>
      <c r="CL87" s="3"/>
      <c r="CN87" s="3"/>
      <c r="CO87" s="3"/>
      <c r="CQ87" s="3"/>
      <c r="CR87" s="3"/>
      <c r="CT87" s="3"/>
      <c r="CU87" s="3"/>
      <c r="CW87" s="3"/>
      <c r="CX87" s="3"/>
      <c r="CZ87" s="3"/>
      <c r="DA87" s="3"/>
      <c r="DC87" s="3"/>
      <c r="DE87" s="3"/>
      <c r="DF87" s="3"/>
      <c r="DH87" s="3"/>
      <c r="DI87" s="3"/>
      <c r="DK87" s="3"/>
      <c r="DL87" s="3"/>
      <c r="DN87" s="3"/>
      <c r="DO87" s="3"/>
      <c r="DQ87" s="3"/>
      <c r="DR87" s="3"/>
      <c r="DT87" s="3"/>
      <c r="DU87" s="3"/>
      <c r="DW87" s="3"/>
      <c r="DX87" s="3"/>
      <c r="DZ87" s="3"/>
      <c r="EA87" s="3"/>
      <c r="EC87" s="3"/>
      <c r="ED87" s="3"/>
      <c r="EF87" s="3"/>
      <c r="EG87" s="3"/>
      <c r="EI87" s="3"/>
      <c r="EJ87" s="3" t="s">
        <v>489</v>
      </c>
      <c r="EL87" s="3"/>
    </row>
    <row r="88" spans="1:142" x14ac:dyDescent="0.25">
      <c r="A88" s="1">
        <v>43343.583252314798</v>
      </c>
      <c r="B88" s="1">
        <v>43343.6012962963</v>
      </c>
      <c r="C88" s="3" t="s">
        <v>142</v>
      </c>
      <c r="D88" s="3"/>
      <c r="E88">
        <v>100</v>
      </c>
      <c r="F88" s="3"/>
      <c r="G88" s="1"/>
      <c r="H88" s="3" t="s">
        <v>492</v>
      </c>
      <c r="J88" s="3"/>
      <c r="K88" s="3" t="s">
        <v>144</v>
      </c>
      <c r="M88" s="3"/>
      <c r="N88" s="11">
        <v>2211</v>
      </c>
      <c r="P88" s="3"/>
      <c r="Q88" s="3" t="s">
        <v>146</v>
      </c>
      <c r="S88" s="3"/>
      <c r="T88" s="3" t="s">
        <v>147</v>
      </c>
      <c r="V88" s="3"/>
      <c r="X88" s="3"/>
      <c r="Y88" s="3" t="s">
        <v>149</v>
      </c>
      <c r="AA88" s="3"/>
      <c r="AB88" s="3" t="s">
        <v>149</v>
      </c>
      <c r="AD88" s="3"/>
      <c r="AE88" s="3" t="s">
        <v>149</v>
      </c>
      <c r="AG88" s="3"/>
      <c r="AH88" s="3" t="s">
        <v>149</v>
      </c>
      <c r="AJ88" s="3"/>
      <c r="AK88" s="3" t="s">
        <v>149</v>
      </c>
      <c r="AM88" s="3"/>
      <c r="AN88" s="3" t="s">
        <v>149</v>
      </c>
      <c r="AP88" s="3"/>
      <c r="AQ88" s="3" t="s">
        <v>149</v>
      </c>
      <c r="AS88" s="3"/>
      <c r="AT88" s="3" t="s">
        <v>149</v>
      </c>
      <c r="AV88" s="3"/>
      <c r="AW88" s="3" t="s">
        <v>149</v>
      </c>
      <c r="AY88" s="3"/>
      <c r="AZ88" s="3" t="s">
        <v>149</v>
      </c>
      <c r="BB88" s="3"/>
      <c r="BC88" s="3" t="s">
        <v>150</v>
      </c>
      <c r="BD88">
        <v>25</v>
      </c>
      <c r="BE88" s="3"/>
      <c r="BF88" s="2">
        <v>43343</v>
      </c>
      <c r="BH88" s="3"/>
      <c r="BI88" s="3" t="s">
        <v>494</v>
      </c>
      <c r="BK88" s="3"/>
      <c r="BL88" s="3" t="s">
        <v>152</v>
      </c>
      <c r="BM88">
        <v>75</v>
      </c>
      <c r="BN88" s="3"/>
      <c r="BO88" s="3"/>
      <c r="BQ88" s="3"/>
      <c r="BR88" s="3"/>
      <c r="BT88" s="3"/>
      <c r="BU88" s="3"/>
      <c r="BW88" s="3"/>
      <c r="BY88" s="3"/>
      <c r="BZ88" s="3"/>
      <c r="CB88" s="3"/>
      <c r="CC88" s="3"/>
      <c r="CE88" s="3"/>
      <c r="CF88" s="3"/>
      <c r="CH88" s="3"/>
      <c r="CI88" s="3"/>
      <c r="CK88" s="3"/>
      <c r="CL88" s="3"/>
      <c r="CN88" s="3"/>
      <c r="CO88" s="3"/>
      <c r="CQ88" s="3"/>
      <c r="CR88" s="3"/>
      <c r="CT88" s="3"/>
      <c r="CU88" s="3"/>
      <c r="CW88" s="3"/>
      <c r="CX88" s="3"/>
      <c r="CZ88" s="3"/>
      <c r="DA88" s="3"/>
      <c r="DC88" s="3"/>
      <c r="DE88" s="3"/>
      <c r="DF88" s="3"/>
      <c r="DH88" s="3"/>
      <c r="DI88" s="3"/>
      <c r="DK88" s="3"/>
      <c r="DL88" s="3"/>
      <c r="DN88" s="3"/>
      <c r="DO88" s="3"/>
      <c r="DQ88" s="3"/>
      <c r="DR88" s="3"/>
      <c r="DT88" s="3"/>
      <c r="DU88" s="3"/>
      <c r="DW88" s="3"/>
      <c r="DX88" s="3"/>
      <c r="DZ88" s="3"/>
      <c r="EA88" s="3"/>
      <c r="EC88" s="3"/>
      <c r="ED88" s="3"/>
      <c r="EF88" s="3"/>
      <c r="EG88" s="3"/>
      <c r="EI88" s="3"/>
      <c r="EJ88" s="3" t="s">
        <v>495</v>
      </c>
      <c r="EL88" s="3"/>
    </row>
    <row r="89" spans="1:142" x14ac:dyDescent="0.25">
      <c r="A89" s="1">
        <v>43343.769780092603</v>
      </c>
      <c r="B89" s="1">
        <v>43343.822094907402</v>
      </c>
      <c r="C89" s="3" t="s">
        <v>142</v>
      </c>
      <c r="D89" s="3"/>
      <c r="E89">
        <v>100</v>
      </c>
      <c r="F89" s="3"/>
      <c r="G89" s="1"/>
      <c r="H89" s="3" t="s">
        <v>496</v>
      </c>
      <c r="J89" s="3"/>
      <c r="K89" s="3" t="s">
        <v>255</v>
      </c>
      <c r="M89" s="3"/>
      <c r="N89" s="11">
        <v>2805</v>
      </c>
      <c r="P89" s="3"/>
      <c r="Q89" s="3" t="s">
        <v>257</v>
      </c>
      <c r="S89" s="3"/>
      <c r="T89" s="3"/>
      <c r="V89" s="3"/>
      <c r="X89" s="3"/>
      <c r="Y89" s="3"/>
      <c r="AA89" s="3"/>
      <c r="AB89" s="3"/>
      <c r="AD89" s="3"/>
      <c r="AE89" s="3"/>
      <c r="AG89" s="3"/>
      <c r="AH89" s="3"/>
      <c r="AJ89" s="3"/>
      <c r="AK89" s="3"/>
      <c r="AM89" s="3"/>
      <c r="AN89" s="3"/>
      <c r="AP89" s="3"/>
      <c r="AQ89" s="3"/>
      <c r="AS89" s="3"/>
      <c r="AT89" s="3"/>
      <c r="AV89" s="3"/>
      <c r="AW89" s="3"/>
      <c r="AY89" s="3"/>
      <c r="AZ89" s="3"/>
      <c r="BB89" s="3"/>
      <c r="BC89" s="3" t="s">
        <v>150</v>
      </c>
      <c r="BD89">
        <v>25</v>
      </c>
      <c r="BE89" s="3"/>
      <c r="BF89" s="2">
        <v>43178</v>
      </c>
      <c r="BH89" s="3"/>
      <c r="BI89" s="3" t="s">
        <v>497</v>
      </c>
      <c r="BK89" s="3"/>
      <c r="BL89" s="3" t="s">
        <v>152</v>
      </c>
      <c r="BM89">
        <v>75</v>
      </c>
      <c r="BN89" s="3"/>
      <c r="BO89" s="3" t="s">
        <v>339</v>
      </c>
      <c r="BQ89" s="3"/>
      <c r="BR89" s="3" t="s">
        <v>498</v>
      </c>
      <c r="BT89" s="3"/>
      <c r="BU89" s="3" t="s">
        <v>354</v>
      </c>
      <c r="BW89" s="3"/>
      <c r="BY89" s="3"/>
      <c r="BZ89" s="3" t="s">
        <v>173</v>
      </c>
      <c r="CB89" s="3"/>
      <c r="CC89" s="3" t="s">
        <v>173</v>
      </c>
      <c r="CE89" s="3"/>
      <c r="CF89" s="3" t="s">
        <v>149</v>
      </c>
      <c r="CH89" s="3"/>
      <c r="CI89" s="3" t="s">
        <v>149</v>
      </c>
      <c r="CK89" s="3"/>
      <c r="CL89" s="3" t="s">
        <v>149</v>
      </c>
      <c r="CN89" s="3"/>
      <c r="CO89" s="3" t="s">
        <v>173</v>
      </c>
      <c r="CQ89" s="3"/>
      <c r="CR89" s="3" t="s">
        <v>149</v>
      </c>
      <c r="CT89" s="3"/>
      <c r="CU89" s="3" t="s">
        <v>149</v>
      </c>
      <c r="CW89" s="3"/>
      <c r="CX89" s="3" t="s">
        <v>173</v>
      </c>
      <c r="CZ89" s="3"/>
      <c r="DA89" s="3" t="s">
        <v>173</v>
      </c>
      <c r="DC89" s="3"/>
      <c r="DE89" s="3"/>
      <c r="DF89" s="3" t="s">
        <v>157</v>
      </c>
      <c r="DH89" s="3"/>
      <c r="DI89" s="3" t="s">
        <v>157</v>
      </c>
      <c r="DK89" s="3"/>
      <c r="DL89" s="3" t="s">
        <v>149</v>
      </c>
      <c r="DN89" s="3"/>
      <c r="DO89" s="3" t="s">
        <v>149</v>
      </c>
      <c r="DQ89" s="3"/>
      <c r="DR89" s="3" t="s">
        <v>149</v>
      </c>
      <c r="DT89" s="3"/>
      <c r="DU89" s="3" t="s">
        <v>157</v>
      </c>
      <c r="DW89" s="3"/>
      <c r="DX89" s="3" t="s">
        <v>149</v>
      </c>
      <c r="DZ89" s="3"/>
      <c r="EA89" s="3" t="s">
        <v>149</v>
      </c>
      <c r="EC89" s="3"/>
      <c r="ED89" s="3" t="s">
        <v>157</v>
      </c>
      <c r="EF89" s="3"/>
      <c r="EG89" s="3" t="s">
        <v>157</v>
      </c>
      <c r="EI89" s="3"/>
      <c r="EJ89" s="3" t="s">
        <v>499</v>
      </c>
      <c r="EL89" s="3"/>
    </row>
    <row r="90" spans="1:142" x14ac:dyDescent="0.25">
      <c r="A90" s="1">
        <v>43343.822847222204</v>
      </c>
      <c r="B90" s="1">
        <v>43343.836365740703</v>
      </c>
      <c r="C90" s="3" t="s">
        <v>142</v>
      </c>
      <c r="D90" s="3"/>
      <c r="E90">
        <v>100</v>
      </c>
      <c r="F90" s="3"/>
      <c r="G90" s="1"/>
      <c r="H90" s="3" t="s">
        <v>496</v>
      </c>
      <c r="J90" s="3"/>
      <c r="K90" s="3" t="s">
        <v>144</v>
      </c>
      <c r="M90" s="3"/>
      <c r="N90" s="11">
        <v>2805</v>
      </c>
      <c r="P90" s="3"/>
      <c r="Q90" s="3" t="s">
        <v>257</v>
      </c>
      <c r="S90" s="3"/>
      <c r="T90" s="3"/>
      <c r="V90" s="3"/>
      <c r="X90" s="3"/>
      <c r="Y90" s="3"/>
      <c r="AA90" s="3"/>
      <c r="AB90" s="3"/>
      <c r="AD90" s="3"/>
      <c r="AE90" s="3"/>
      <c r="AG90" s="3"/>
      <c r="AH90" s="3"/>
      <c r="AJ90" s="3"/>
      <c r="AK90" s="3"/>
      <c r="AM90" s="3"/>
      <c r="AN90" s="3"/>
      <c r="AP90" s="3"/>
      <c r="AQ90" s="3"/>
      <c r="AS90" s="3"/>
      <c r="AT90" s="3"/>
      <c r="AV90" s="3"/>
      <c r="AW90" s="3"/>
      <c r="AY90" s="3"/>
      <c r="AZ90" s="3"/>
      <c r="BB90" s="3"/>
      <c r="BC90" s="3" t="s">
        <v>150</v>
      </c>
      <c r="BD90">
        <v>25</v>
      </c>
      <c r="BE90" s="3"/>
      <c r="BF90" s="2">
        <v>43178</v>
      </c>
      <c r="BH90" s="3"/>
      <c r="BI90" s="3" t="s">
        <v>497</v>
      </c>
      <c r="BK90" s="3"/>
      <c r="BL90" s="3" t="s">
        <v>152</v>
      </c>
      <c r="BM90">
        <v>75</v>
      </c>
      <c r="BN90" s="3"/>
      <c r="BO90" s="3" t="s">
        <v>339</v>
      </c>
      <c r="BQ90" s="3"/>
      <c r="BR90" s="3" t="s">
        <v>498</v>
      </c>
      <c r="BT90" s="3"/>
      <c r="BU90" s="3" t="s">
        <v>354</v>
      </c>
      <c r="BW90" s="3"/>
      <c r="BY90" s="3"/>
      <c r="BZ90" s="3" t="s">
        <v>173</v>
      </c>
      <c r="CB90" s="3"/>
      <c r="CC90" s="3" t="s">
        <v>173</v>
      </c>
      <c r="CE90" s="3"/>
      <c r="CF90" s="3" t="s">
        <v>149</v>
      </c>
      <c r="CH90" s="3"/>
      <c r="CI90" s="3" t="s">
        <v>149</v>
      </c>
      <c r="CK90" s="3"/>
      <c r="CL90" s="3" t="s">
        <v>149</v>
      </c>
      <c r="CN90" s="3"/>
      <c r="CO90" s="3" t="s">
        <v>173</v>
      </c>
      <c r="CQ90" s="3"/>
      <c r="CR90" s="3" t="s">
        <v>149</v>
      </c>
      <c r="CT90" s="3"/>
      <c r="CU90" s="3" t="s">
        <v>149</v>
      </c>
      <c r="CW90" s="3"/>
      <c r="CX90" s="3" t="s">
        <v>173</v>
      </c>
      <c r="CZ90" s="3"/>
      <c r="DA90" s="3" t="s">
        <v>173</v>
      </c>
      <c r="DC90" s="3"/>
      <c r="DE90" s="3"/>
      <c r="DF90" s="3" t="s">
        <v>157</v>
      </c>
      <c r="DH90" s="3"/>
      <c r="DI90" s="3" t="s">
        <v>157</v>
      </c>
      <c r="DK90" s="3"/>
      <c r="DL90" s="3" t="s">
        <v>149</v>
      </c>
      <c r="DN90" s="3"/>
      <c r="DO90" s="3" t="s">
        <v>149</v>
      </c>
      <c r="DQ90" s="3"/>
      <c r="DR90" s="3" t="s">
        <v>149</v>
      </c>
      <c r="DT90" s="3"/>
      <c r="DU90" s="3" t="s">
        <v>157</v>
      </c>
      <c r="DW90" s="3"/>
      <c r="DX90" s="3" t="s">
        <v>149</v>
      </c>
      <c r="DZ90" s="3"/>
      <c r="EA90" s="3" t="s">
        <v>149</v>
      </c>
      <c r="EC90" s="3"/>
      <c r="ED90" s="3" t="s">
        <v>157</v>
      </c>
      <c r="EF90" s="3"/>
      <c r="EG90" s="3" t="s">
        <v>157</v>
      </c>
      <c r="EI90" s="3"/>
      <c r="EJ90" s="3" t="s">
        <v>500</v>
      </c>
      <c r="EL90" s="3"/>
    </row>
    <row r="91" spans="1:142" x14ac:dyDescent="0.25">
      <c r="A91" s="1">
        <v>43345.338159722203</v>
      </c>
      <c r="B91" s="1">
        <v>43345.378750000003</v>
      </c>
      <c r="C91" s="3" t="s">
        <v>142</v>
      </c>
      <c r="D91" s="3"/>
      <c r="E91">
        <v>159</v>
      </c>
      <c r="F91" s="3"/>
      <c r="G91" s="1"/>
      <c r="H91" s="3" t="s">
        <v>501</v>
      </c>
      <c r="J91" s="3"/>
      <c r="K91" s="3" t="s">
        <v>144</v>
      </c>
      <c r="M91" s="3"/>
      <c r="N91" s="11">
        <v>2705</v>
      </c>
      <c r="P91" s="3"/>
      <c r="Q91" s="3" t="s">
        <v>197</v>
      </c>
      <c r="S91" s="3"/>
      <c r="T91" s="3" t="s">
        <v>284</v>
      </c>
      <c r="V91" s="3"/>
      <c r="X91" s="3"/>
      <c r="Y91" s="3" t="s">
        <v>157</v>
      </c>
      <c r="AA91" s="3"/>
      <c r="AB91" s="3" t="s">
        <v>157</v>
      </c>
      <c r="AD91" s="3"/>
      <c r="AE91" s="3" t="s">
        <v>157</v>
      </c>
      <c r="AG91" s="3"/>
      <c r="AH91" s="3" t="s">
        <v>157</v>
      </c>
      <c r="AJ91" s="3"/>
      <c r="AK91" s="3" t="s">
        <v>157</v>
      </c>
      <c r="AM91" s="3"/>
      <c r="AN91" s="3" t="s">
        <v>157</v>
      </c>
      <c r="AP91" s="3"/>
      <c r="AQ91" s="3" t="s">
        <v>157</v>
      </c>
      <c r="AS91" s="3"/>
      <c r="AT91" s="3" t="s">
        <v>157</v>
      </c>
      <c r="AV91" s="3"/>
      <c r="AW91" s="3" t="s">
        <v>157</v>
      </c>
      <c r="AY91" s="3"/>
      <c r="AZ91" s="3" t="s">
        <v>157</v>
      </c>
      <c r="BA91">
        <v>100</v>
      </c>
      <c r="BB91" s="3"/>
      <c r="BC91" s="3" t="s">
        <v>150</v>
      </c>
      <c r="BD91">
        <v>25</v>
      </c>
      <c r="BE91" s="3"/>
      <c r="BF91" s="2">
        <v>43265</v>
      </c>
      <c r="BH91" s="3"/>
      <c r="BI91" s="3" t="s">
        <v>503</v>
      </c>
      <c r="BK91" s="3"/>
      <c r="BL91" s="3" t="s">
        <v>209</v>
      </c>
      <c r="BM91">
        <v>34</v>
      </c>
      <c r="BN91" s="3"/>
      <c r="BO91" s="3"/>
      <c r="BQ91" s="3"/>
      <c r="BR91" s="3"/>
      <c r="BT91" s="3"/>
      <c r="BU91" s="3"/>
      <c r="BW91" s="3"/>
      <c r="BY91" s="3"/>
      <c r="BZ91" s="3"/>
      <c r="CB91" s="3"/>
      <c r="CC91" s="3"/>
      <c r="CE91" s="3"/>
      <c r="CF91" s="3"/>
      <c r="CH91" s="3"/>
      <c r="CI91" s="3"/>
      <c r="CK91" s="3"/>
      <c r="CL91" s="3"/>
      <c r="CN91" s="3"/>
      <c r="CO91" s="3"/>
      <c r="CQ91" s="3"/>
      <c r="CR91" s="3"/>
      <c r="CT91" s="3"/>
      <c r="CU91" s="3"/>
      <c r="CW91" s="3"/>
      <c r="CX91" s="3"/>
      <c r="CZ91" s="3"/>
      <c r="DA91" s="3"/>
      <c r="DC91" s="3"/>
      <c r="DE91" s="3"/>
      <c r="DF91" s="3"/>
      <c r="DH91" s="3"/>
      <c r="DI91" s="3"/>
      <c r="DK91" s="3"/>
      <c r="DL91" s="3"/>
      <c r="DN91" s="3"/>
      <c r="DO91" s="3"/>
      <c r="DQ91" s="3"/>
      <c r="DR91" s="3"/>
      <c r="DT91" s="3"/>
      <c r="DU91" s="3"/>
      <c r="DW91" s="3"/>
      <c r="DX91" s="3"/>
      <c r="DZ91" s="3"/>
      <c r="EA91" s="3"/>
      <c r="EC91" s="3"/>
      <c r="ED91" s="3"/>
      <c r="EF91" s="3"/>
      <c r="EG91" s="3"/>
      <c r="EI91" s="3"/>
      <c r="EJ91" s="3" t="s">
        <v>504</v>
      </c>
      <c r="EL91" s="3"/>
    </row>
    <row r="92" spans="1:142" x14ac:dyDescent="0.25">
      <c r="A92" s="1">
        <v>43345.3813310185</v>
      </c>
      <c r="B92" s="1">
        <v>43345.382696759298</v>
      </c>
      <c r="C92" s="3" t="s">
        <v>142</v>
      </c>
      <c r="D92" s="3"/>
      <c r="E92">
        <v>200</v>
      </c>
      <c r="F92" s="3"/>
      <c r="G92" s="1"/>
      <c r="H92" s="3" t="s">
        <v>505</v>
      </c>
      <c r="J92" s="3"/>
      <c r="K92" s="3" t="s">
        <v>144</v>
      </c>
      <c r="M92" s="3"/>
      <c r="N92" s="11">
        <v>2705</v>
      </c>
      <c r="P92" s="3"/>
      <c r="Q92" s="3" t="s">
        <v>197</v>
      </c>
      <c r="S92" s="3"/>
      <c r="T92" s="3" t="s">
        <v>284</v>
      </c>
      <c r="V92" s="3"/>
      <c r="X92" s="3"/>
      <c r="Y92" s="3" t="s">
        <v>157</v>
      </c>
      <c r="AA92" s="3"/>
      <c r="AB92" s="3" t="s">
        <v>157</v>
      </c>
      <c r="AD92" s="3"/>
      <c r="AE92" s="3" t="s">
        <v>157</v>
      </c>
      <c r="AG92" s="3"/>
      <c r="AH92" s="3" t="s">
        <v>157</v>
      </c>
      <c r="AJ92" s="3"/>
      <c r="AK92" s="3" t="s">
        <v>157</v>
      </c>
      <c r="AM92" s="3"/>
      <c r="AN92" s="3" t="s">
        <v>157</v>
      </c>
      <c r="AP92" s="3"/>
      <c r="AQ92" s="3" t="s">
        <v>157</v>
      </c>
      <c r="AS92" s="3"/>
      <c r="AT92" s="3" t="s">
        <v>157</v>
      </c>
      <c r="AV92" s="3"/>
      <c r="AW92" s="3" t="s">
        <v>157</v>
      </c>
      <c r="AY92" s="3"/>
      <c r="AZ92" s="3" t="s">
        <v>157</v>
      </c>
      <c r="BA92">
        <v>100</v>
      </c>
      <c r="BB92" s="3"/>
      <c r="BC92" s="3" t="s">
        <v>150</v>
      </c>
      <c r="BD92">
        <v>25</v>
      </c>
      <c r="BE92" s="3"/>
      <c r="BF92" s="2">
        <v>43265</v>
      </c>
      <c r="BH92" s="3"/>
      <c r="BI92" s="3" t="s">
        <v>504</v>
      </c>
      <c r="BK92" s="3"/>
      <c r="BL92" s="3" t="s">
        <v>152</v>
      </c>
      <c r="BM92">
        <v>75</v>
      </c>
      <c r="BN92" s="3"/>
      <c r="BO92" s="3"/>
      <c r="BQ92" s="3"/>
      <c r="BR92" s="3"/>
      <c r="BT92" s="3"/>
      <c r="BU92" s="3"/>
      <c r="BW92" s="3"/>
      <c r="BY92" s="3"/>
      <c r="BZ92" s="3"/>
      <c r="CB92" s="3"/>
      <c r="CC92" s="3"/>
      <c r="CE92" s="3"/>
      <c r="CF92" s="3"/>
      <c r="CH92" s="3"/>
      <c r="CI92" s="3"/>
      <c r="CK92" s="3"/>
      <c r="CL92" s="3"/>
      <c r="CN92" s="3"/>
      <c r="CO92" s="3"/>
      <c r="CQ92" s="3"/>
      <c r="CR92" s="3"/>
      <c r="CT92" s="3"/>
      <c r="CU92" s="3"/>
      <c r="CW92" s="3"/>
      <c r="CX92" s="3"/>
      <c r="CZ92" s="3"/>
      <c r="DA92" s="3"/>
      <c r="DC92" s="3"/>
      <c r="DE92" s="3"/>
      <c r="DF92" s="3"/>
      <c r="DH92" s="3"/>
      <c r="DI92" s="3"/>
      <c r="DK92" s="3"/>
      <c r="DL92" s="3"/>
      <c r="DN92" s="3"/>
      <c r="DO92" s="3"/>
      <c r="DQ92" s="3"/>
      <c r="DR92" s="3"/>
      <c r="DT92" s="3"/>
      <c r="DU92" s="3"/>
      <c r="DW92" s="3"/>
      <c r="DX92" s="3"/>
      <c r="DZ92" s="3"/>
      <c r="EA92" s="3"/>
      <c r="EC92" s="3"/>
      <c r="ED92" s="3"/>
      <c r="EF92" s="3"/>
      <c r="EG92" s="3"/>
      <c r="EI92" s="3"/>
      <c r="EJ92" s="3" t="s">
        <v>506</v>
      </c>
      <c r="EL92" s="3"/>
    </row>
    <row r="93" spans="1:142" x14ac:dyDescent="0.25">
      <c r="A93" s="1">
        <v>43347.2882523148</v>
      </c>
      <c r="B93" s="1">
        <v>43347.2906828704</v>
      </c>
      <c r="C93" s="3" t="s">
        <v>142</v>
      </c>
      <c r="D93" s="3"/>
      <c r="E93">
        <v>25</v>
      </c>
      <c r="F93" s="3"/>
      <c r="G93" s="1"/>
      <c r="H93" s="3" t="s">
        <v>507</v>
      </c>
      <c r="J93" s="3"/>
      <c r="K93" s="3" t="s">
        <v>144</v>
      </c>
      <c r="M93" s="3"/>
      <c r="N93" s="11">
        <v>2801</v>
      </c>
      <c r="P93" s="3"/>
      <c r="Q93" s="3" t="s">
        <v>257</v>
      </c>
      <c r="S93" s="3"/>
      <c r="T93" s="3"/>
      <c r="V93" s="3"/>
      <c r="X93" s="3"/>
      <c r="Y93" s="3"/>
      <c r="AA93" s="3"/>
      <c r="AB93" s="3"/>
      <c r="AD93" s="3"/>
      <c r="AE93" s="3"/>
      <c r="AG93" s="3"/>
      <c r="AH93" s="3"/>
      <c r="AJ93" s="3"/>
      <c r="AK93" s="3"/>
      <c r="AM93" s="3"/>
      <c r="AN93" s="3"/>
      <c r="AP93" s="3"/>
      <c r="AQ93" s="3"/>
      <c r="AS93" s="3"/>
      <c r="AT93" s="3"/>
      <c r="AV93" s="3"/>
      <c r="AW93" s="3"/>
      <c r="AY93" s="3"/>
      <c r="AZ93" s="3"/>
      <c r="BB93" s="3"/>
      <c r="BC93" s="3" t="s">
        <v>150</v>
      </c>
      <c r="BD93">
        <v>25</v>
      </c>
      <c r="BE93" s="3"/>
      <c r="BF93" s="2">
        <v>43370</v>
      </c>
      <c r="BH93" s="3"/>
      <c r="BI93" s="3" t="s">
        <v>509</v>
      </c>
      <c r="BK93" s="3"/>
      <c r="BL93" s="3" t="s">
        <v>510</v>
      </c>
      <c r="BM93">
        <v>0</v>
      </c>
      <c r="BN93" s="3"/>
      <c r="BO93" s="3" t="s">
        <v>339</v>
      </c>
      <c r="BQ93" s="3"/>
      <c r="BR93" s="3" t="s">
        <v>340</v>
      </c>
      <c r="BT93" s="3"/>
      <c r="BU93" s="3" t="s">
        <v>340</v>
      </c>
      <c r="BW93" s="3"/>
      <c r="BY93" s="3"/>
      <c r="BZ93" s="3" t="s">
        <v>173</v>
      </c>
      <c r="CB93" s="3"/>
      <c r="CC93" s="3" t="s">
        <v>173</v>
      </c>
      <c r="CE93" s="3"/>
      <c r="CF93" s="3" t="s">
        <v>173</v>
      </c>
      <c r="CH93" s="3"/>
      <c r="CI93" s="3" t="s">
        <v>173</v>
      </c>
      <c r="CK93" s="3"/>
      <c r="CL93" s="3" t="s">
        <v>173</v>
      </c>
      <c r="CN93" s="3"/>
      <c r="CO93" s="3" t="s">
        <v>173</v>
      </c>
      <c r="CQ93" s="3"/>
      <c r="CR93" s="3" t="s">
        <v>173</v>
      </c>
      <c r="CT93" s="3"/>
      <c r="CU93" s="3" t="s">
        <v>173</v>
      </c>
      <c r="CW93" s="3"/>
      <c r="CX93" s="3" t="s">
        <v>173</v>
      </c>
      <c r="CZ93" s="3"/>
      <c r="DA93" s="3" t="s">
        <v>173</v>
      </c>
      <c r="DC93" s="3"/>
      <c r="DE93" s="3"/>
      <c r="DF93" s="3" t="s">
        <v>157</v>
      </c>
      <c r="DH93" s="3"/>
      <c r="DI93" s="3" t="s">
        <v>157</v>
      </c>
      <c r="DK93" s="3"/>
      <c r="DL93" s="3" t="s">
        <v>157</v>
      </c>
      <c r="DN93" s="3"/>
      <c r="DO93" s="3" t="s">
        <v>157</v>
      </c>
      <c r="DQ93" s="3"/>
      <c r="DR93" s="3" t="s">
        <v>157</v>
      </c>
      <c r="DT93" s="3"/>
      <c r="DU93" s="3" t="s">
        <v>157</v>
      </c>
      <c r="DW93" s="3"/>
      <c r="DX93" s="3" t="s">
        <v>157</v>
      </c>
      <c r="DZ93" s="3"/>
      <c r="EA93" s="3" t="s">
        <v>157</v>
      </c>
      <c r="EC93" s="3"/>
      <c r="ED93" s="3" t="s">
        <v>157</v>
      </c>
      <c r="EF93" s="3"/>
      <c r="EG93" s="3" t="s">
        <v>157</v>
      </c>
      <c r="EI93" s="3"/>
      <c r="EJ93" s="3" t="s">
        <v>511</v>
      </c>
      <c r="EL93" s="3"/>
    </row>
    <row r="94" spans="1:142" x14ac:dyDescent="0.25">
      <c r="A94" s="1">
        <v>43347.305300925902</v>
      </c>
      <c r="B94" s="1">
        <v>43347.3308217593</v>
      </c>
      <c r="C94" s="3" t="s">
        <v>142</v>
      </c>
      <c r="D94" s="3"/>
      <c r="E94">
        <v>135</v>
      </c>
      <c r="F94" s="3"/>
      <c r="G94" s="1"/>
      <c r="H94" s="3" t="s">
        <v>512</v>
      </c>
      <c r="J94" s="3"/>
      <c r="K94" s="3" t="s">
        <v>144</v>
      </c>
      <c r="M94" s="3"/>
      <c r="N94" s="11">
        <v>2336</v>
      </c>
      <c r="P94" s="3"/>
      <c r="Q94" s="3" t="s">
        <v>146</v>
      </c>
      <c r="S94" s="3"/>
      <c r="T94" s="3" t="s">
        <v>292</v>
      </c>
      <c r="V94" s="3"/>
      <c r="X94" s="3"/>
      <c r="Y94" s="3" t="s">
        <v>157</v>
      </c>
      <c r="AA94" s="3"/>
      <c r="AB94" s="3" t="s">
        <v>157</v>
      </c>
      <c r="AD94" s="3"/>
      <c r="AE94" s="3" t="s">
        <v>157</v>
      </c>
      <c r="AG94" s="3"/>
      <c r="AH94" s="3" t="s">
        <v>157</v>
      </c>
      <c r="AJ94" s="3"/>
      <c r="AK94" s="3" t="s">
        <v>148</v>
      </c>
      <c r="AM94" s="3"/>
      <c r="AN94" s="3" t="s">
        <v>148</v>
      </c>
      <c r="AP94" s="3"/>
      <c r="AQ94" s="3" t="s">
        <v>148</v>
      </c>
      <c r="AS94" s="3"/>
      <c r="AT94" s="3" t="s">
        <v>148</v>
      </c>
      <c r="AV94" s="3"/>
      <c r="AW94" s="3" t="s">
        <v>157</v>
      </c>
      <c r="AY94" s="3"/>
      <c r="AZ94" s="3" t="s">
        <v>157</v>
      </c>
      <c r="BA94">
        <v>80</v>
      </c>
      <c r="BB94" s="3"/>
      <c r="BC94" s="3" t="s">
        <v>150</v>
      </c>
      <c r="BD94">
        <v>25</v>
      </c>
      <c r="BE94" s="3"/>
      <c r="BF94" s="2">
        <v>43174</v>
      </c>
      <c r="BH94" s="3"/>
      <c r="BI94" s="3" t="s">
        <v>514</v>
      </c>
      <c r="BK94" s="3"/>
      <c r="BL94" s="3" t="s">
        <v>515</v>
      </c>
      <c r="BM94">
        <v>30</v>
      </c>
      <c r="BN94" s="3"/>
      <c r="BO94" s="3"/>
      <c r="BQ94" s="3"/>
      <c r="BR94" s="3"/>
      <c r="BT94" s="3"/>
      <c r="BU94" s="3"/>
      <c r="BW94" s="3"/>
      <c r="BY94" s="3"/>
      <c r="BZ94" s="3"/>
      <c r="CB94" s="3"/>
      <c r="CC94" s="3"/>
      <c r="CE94" s="3"/>
      <c r="CF94" s="3"/>
      <c r="CH94" s="3"/>
      <c r="CI94" s="3"/>
      <c r="CK94" s="3"/>
      <c r="CL94" s="3"/>
      <c r="CN94" s="3"/>
      <c r="CO94" s="3"/>
      <c r="CQ94" s="3"/>
      <c r="CR94" s="3"/>
      <c r="CT94" s="3"/>
      <c r="CU94" s="3"/>
      <c r="CW94" s="3"/>
      <c r="CX94" s="3"/>
      <c r="CZ94" s="3"/>
      <c r="DA94" s="3"/>
      <c r="DC94" s="3"/>
      <c r="DE94" s="3"/>
      <c r="DF94" s="3"/>
      <c r="DH94" s="3"/>
      <c r="DI94" s="3"/>
      <c r="DK94" s="3"/>
      <c r="DL94" s="3"/>
      <c r="DN94" s="3"/>
      <c r="DO94" s="3"/>
      <c r="DQ94" s="3"/>
      <c r="DR94" s="3"/>
      <c r="DT94" s="3"/>
      <c r="DU94" s="3"/>
      <c r="DW94" s="3"/>
      <c r="DX94" s="3"/>
      <c r="DZ94" s="3"/>
      <c r="EA94" s="3"/>
      <c r="EC94" s="3"/>
      <c r="ED94" s="3"/>
      <c r="EF94" s="3"/>
      <c r="EG94" s="3"/>
      <c r="EI94" s="3"/>
      <c r="EJ94" s="3" t="s">
        <v>516</v>
      </c>
      <c r="EL94" s="3"/>
    </row>
    <row r="95" spans="1:142" x14ac:dyDescent="0.25">
      <c r="A95" s="1">
        <v>43347.6147106481</v>
      </c>
      <c r="B95" s="1">
        <v>43347.632962962998</v>
      </c>
      <c r="C95" s="3" t="s">
        <v>142</v>
      </c>
      <c r="D95" s="3"/>
      <c r="E95">
        <v>80</v>
      </c>
      <c r="F95" s="3"/>
      <c r="G95" s="1"/>
      <c r="H95" s="3" t="s">
        <v>517</v>
      </c>
      <c r="J95" s="3"/>
      <c r="K95" s="3" t="s">
        <v>144</v>
      </c>
      <c r="M95" s="3"/>
      <c r="N95" s="11">
        <v>2356</v>
      </c>
      <c r="P95" s="3"/>
      <c r="Q95" s="3" t="s">
        <v>146</v>
      </c>
      <c r="S95" s="3"/>
      <c r="T95" s="3" t="s">
        <v>298</v>
      </c>
      <c r="V95" s="3"/>
      <c r="X95" s="3"/>
      <c r="Y95" s="3" t="s">
        <v>157</v>
      </c>
      <c r="AA95" s="3"/>
      <c r="AB95" s="3" t="s">
        <v>149</v>
      </c>
      <c r="AD95" s="3"/>
      <c r="AE95" s="3" t="s">
        <v>157</v>
      </c>
      <c r="AG95" s="3"/>
      <c r="AH95" s="3" t="s">
        <v>157</v>
      </c>
      <c r="AJ95" s="3"/>
      <c r="AK95" s="3" t="s">
        <v>157</v>
      </c>
      <c r="AM95" s="3"/>
      <c r="AN95" s="3" t="s">
        <v>157</v>
      </c>
      <c r="AP95" s="3"/>
      <c r="AQ95" s="3" t="s">
        <v>149</v>
      </c>
      <c r="AS95" s="3"/>
      <c r="AT95" s="3" t="s">
        <v>157</v>
      </c>
      <c r="AV95" s="3"/>
      <c r="AW95" s="3" t="s">
        <v>157</v>
      </c>
      <c r="AY95" s="3"/>
      <c r="AZ95" s="3" t="s">
        <v>157</v>
      </c>
      <c r="BA95">
        <v>80</v>
      </c>
      <c r="BB95" s="3"/>
      <c r="BC95" s="3" t="s">
        <v>258</v>
      </c>
      <c r="BD95">
        <v>0</v>
      </c>
      <c r="BE95" s="3"/>
      <c r="BF95" s="2"/>
      <c r="BH95" s="3"/>
      <c r="BI95" s="3"/>
      <c r="BK95" s="3"/>
      <c r="BL95" s="3"/>
      <c r="BM95">
        <v>0</v>
      </c>
      <c r="BN95" s="3"/>
      <c r="BO95" s="3"/>
      <c r="BQ95" s="3"/>
      <c r="BR95" s="3"/>
      <c r="BT95" s="3"/>
      <c r="BU95" s="3"/>
      <c r="BW95" s="3"/>
      <c r="BY95" s="3"/>
      <c r="BZ95" s="3"/>
      <c r="CB95" s="3"/>
      <c r="CC95" s="3"/>
      <c r="CE95" s="3"/>
      <c r="CF95" s="3"/>
      <c r="CH95" s="3"/>
      <c r="CI95" s="3"/>
      <c r="CK95" s="3"/>
      <c r="CL95" s="3"/>
      <c r="CN95" s="3"/>
      <c r="CO95" s="3"/>
      <c r="CQ95" s="3"/>
      <c r="CR95" s="3"/>
      <c r="CT95" s="3"/>
      <c r="CU95" s="3"/>
      <c r="CW95" s="3"/>
      <c r="CX95" s="3"/>
      <c r="CZ95" s="3"/>
      <c r="DA95" s="3"/>
      <c r="DC95" s="3"/>
      <c r="DE95" s="3"/>
      <c r="DF95" s="3"/>
      <c r="DH95" s="3"/>
      <c r="DI95" s="3"/>
      <c r="DK95" s="3"/>
      <c r="DL95" s="3"/>
      <c r="DN95" s="3"/>
      <c r="DO95" s="3"/>
      <c r="DQ95" s="3"/>
      <c r="DR95" s="3"/>
      <c r="DT95" s="3"/>
      <c r="DU95" s="3"/>
      <c r="DW95" s="3"/>
      <c r="DX95" s="3"/>
      <c r="DZ95" s="3"/>
      <c r="EA95" s="3"/>
      <c r="EC95" s="3"/>
      <c r="ED95" s="3"/>
      <c r="EF95" s="3"/>
      <c r="EG95" s="3"/>
      <c r="EI95" s="3"/>
      <c r="EJ95" s="3" t="s">
        <v>519</v>
      </c>
      <c r="EL95" s="3"/>
    </row>
    <row r="96" spans="1:142" x14ac:dyDescent="0.25">
      <c r="A96" s="1">
        <v>43348.480671296304</v>
      </c>
      <c r="B96" s="1">
        <v>43348.484178240702</v>
      </c>
      <c r="C96" s="3" t="s">
        <v>142</v>
      </c>
      <c r="D96" s="3"/>
      <c r="E96">
        <v>195</v>
      </c>
      <c r="F96" s="3"/>
      <c r="G96" s="1"/>
      <c r="H96" s="3" t="s">
        <v>520</v>
      </c>
      <c r="J96" s="3"/>
      <c r="K96" s="3" t="s">
        <v>144</v>
      </c>
      <c r="M96" s="3"/>
      <c r="N96" s="11">
        <v>2207</v>
      </c>
      <c r="P96" s="3"/>
      <c r="Q96" s="3" t="s">
        <v>197</v>
      </c>
      <c r="S96" s="3"/>
      <c r="T96" s="3" t="s">
        <v>440</v>
      </c>
      <c r="V96" s="3"/>
      <c r="X96" s="3"/>
      <c r="Y96" s="3" t="s">
        <v>148</v>
      </c>
      <c r="AA96" s="3"/>
      <c r="AB96" s="3" t="s">
        <v>157</v>
      </c>
      <c r="AD96" s="3"/>
      <c r="AE96" s="3" t="s">
        <v>157</v>
      </c>
      <c r="AG96" s="3"/>
      <c r="AH96" s="3" t="s">
        <v>157</v>
      </c>
      <c r="AJ96" s="3"/>
      <c r="AK96" s="3" t="s">
        <v>157</v>
      </c>
      <c r="AM96" s="3"/>
      <c r="AN96" s="3" t="s">
        <v>157</v>
      </c>
      <c r="AP96" s="3"/>
      <c r="AQ96" s="3" t="s">
        <v>157</v>
      </c>
      <c r="AS96" s="3"/>
      <c r="AT96" s="3" t="s">
        <v>157</v>
      </c>
      <c r="AV96" s="3"/>
      <c r="AW96" s="3" t="s">
        <v>157</v>
      </c>
      <c r="AY96" s="3"/>
      <c r="AZ96" s="3" t="s">
        <v>157</v>
      </c>
      <c r="BA96">
        <v>95</v>
      </c>
      <c r="BB96" s="3"/>
      <c r="BC96" s="3" t="s">
        <v>150</v>
      </c>
      <c r="BD96">
        <v>25</v>
      </c>
      <c r="BE96" s="3"/>
      <c r="BF96" s="2">
        <v>43367</v>
      </c>
      <c r="BH96" s="3"/>
      <c r="BI96" s="3" t="s">
        <v>522</v>
      </c>
      <c r="BK96" s="3"/>
      <c r="BL96" s="3" t="s">
        <v>523</v>
      </c>
      <c r="BM96">
        <v>75</v>
      </c>
      <c r="BN96" s="3"/>
      <c r="BO96" s="3"/>
      <c r="BQ96" s="3"/>
      <c r="BR96" s="3"/>
      <c r="BT96" s="3"/>
      <c r="BU96" s="3"/>
      <c r="BW96" s="3"/>
      <c r="BY96" s="3"/>
      <c r="BZ96" s="3"/>
      <c r="CB96" s="3"/>
      <c r="CC96" s="3"/>
      <c r="CE96" s="3"/>
      <c r="CF96" s="3"/>
      <c r="CH96" s="3"/>
      <c r="CI96" s="3"/>
      <c r="CK96" s="3"/>
      <c r="CL96" s="3"/>
      <c r="CN96" s="3"/>
      <c r="CO96" s="3"/>
      <c r="CQ96" s="3"/>
      <c r="CR96" s="3"/>
      <c r="CT96" s="3"/>
      <c r="CU96" s="3"/>
      <c r="CW96" s="3"/>
      <c r="CX96" s="3"/>
      <c r="CZ96" s="3"/>
      <c r="DA96" s="3"/>
      <c r="DC96" s="3"/>
      <c r="DE96" s="3"/>
      <c r="DF96" s="3"/>
      <c r="DH96" s="3"/>
      <c r="DI96" s="3"/>
      <c r="DK96" s="3"/>
      <c r="DL96" s="3"/>
      <c r="DN96" s="3"/>
      <c r="DO96" s="3"/>
      <c r="DQ96" s="3"/>
      <c r="DR96" s="3"/>
      <c r="DT96" s="3"/>
      <c r="DU96" s="3"/>
      <c r="DW96" s="3"/>
      <c r="DX96" s="3"/>
      <c r="DZ96" s="3"/>
      <c r="EA96" s="3"/>
      <c r="EC96" s="3"/>
      <c r="ED96" s="3"/>
      <c r="EF96" s="3"/>
      <c r="EG96" s="3"/>
      <c r="EI96" s="3"/>
      <c r="EJ96" s="3" t="s">
        <v>524</v>
      </c>
      <c r="EL96" s="3"/>
    </row>
    <row r="97" spans="1:142" x14ac:dyDescent="0.25">
      <c r="A97" s="1">
        <v>43348.484895833302</v>
      </c>
      <c r="B97" s="1">
        <v>43348.486539351798</v>
      </c>
      <c r="C97" s="3" t="s">
        <v>142</v>
      </c>
      <c r="D97" s="3"/>
      <c r="E97">
        <v>195</v>
      </c>
      <c r="F97" s="3"/>
      <c r="G97" s="1"/>
      <c r="H97" s="3" t="s">
        <v>520</v>
      </c>
      <c r="J97" s="3"/>
      <c r="K97" s="3" t="s">
        <v>144</v>
      </c>
      <c r="M97" s="3"/>
      <c r="N97" s="11">
        <v>2207</v>
      </c>
      <c r="P97" s="3"/>
      <c r="Q97" s="3" t="s">
        <v>197</v>
      </c>
      <c r="S97" s="3"/>
      <c r="T97" s="3" t="s">
        <v>440</v>
      </c>
      <c r="V97" s="3"/>
      <c r="X97" s="3"/>
      <c r="Y97" s="3" t="s">
        <v>148</v>
      </c>
      <c r="AA97" s="3"/>
      <c r="AB97" s="3" t="s">
        <v>157</v>
      </c>
      <c r="AD97" s="3"/>
      <c r="AE97" s="3" t="s">
        <v>157</v>
      </c>
      <c r="AG97" s="3"/>
      <c r="AH97" s="3" t="s">
        <v>157</v>
      </c>
      <c r="AJ97" s="3"/>
      <c r="AK97" s="3" t="s">
        <v>157</v>
      </c>
      <c r="AM97" s="3"/>
      <c r="AN97" s="3" t="s">
        <v>157</v>
      </c>
      <c r="AP97" s="3"/>
      <c r="AQ97" s="3" t="s">
        <v>157</v>
      </c>
      <c r="AS97" s="3"/>
      <c r="AT97" s="3" t="s">
        <v>157</v>
      </c>
      <c r="AV97" s="3"/>
      <c r="AW97" s="3" t="s">
        <v>157</v>
      </c>
      <c r="AY97" s="3"/>
      <c r="AZ97" s="3" t="s">
        <v>157</v>
      </c>
      <c r="BA97">
        <v>95</v>
      </c>
      <c r="BB97" s="3"/>
      <c r="BC97" s="3" t="s">
        <v>150</v>
      </c>
      <c r="BD97">
        <v>25</v>
      </c>
      <c r="BE97" s="3"/>
      <c r="BF97" s="2">
        <v>43336</v>
      </c>
      <c r="BH97" s="3"/>
      <c r="BI97" s="3" t="s">
        <v>525</v>
      </c>
      <c r="BK97" s="3"/>
      <c r="BL97" s="3" t="s">
        <v>152</v>
      </c>
      <c r="BM97">
        <v>75</v>
      </c>
      <c r="BN97" s="3"/>
      <c r="BO97" s="3"/>
      <c r="BQ97" s="3"/>
      <c r="BR97" s="3"/>
      <c r="BT97" s="3"/>
      <c r="BU97" s="3"/>
      <c r="BW97" s="3"/>
      <c r="BY97" s="3"/>
      <c r="BZ97" s="3"/>
      <c r="CB97" s="3"/>
      <c r="CC97" s="3"/>
      <c r="CE97" s="3"/>
      <c r="CF97" s="3"/>
      <c r="CH97" s="3"/>
      <c r="CI97" s="3"/>
      <c r="CK97" s="3"/>
      <c r="CL97" s="3"/>
      <c r="CN97" s="3"/>
      <c r="CO97" s="3"/>
      <c r="CQ97" s="3"/>
      <c r="CR97" s="3"/>
      <c r="CT97" s="3"/>
      <c r="CU97" s="3"/>
      <c r="CW97" s="3"/>
      <c r="CX97" s="3"/>
      <c r="CZ97" s="3"/>
      <c r="DA97" s="3"/>
      <c r="DC97" s="3"/>
      <c r="DE97" s="3"/>
      <c r="DF97" s="3"/>
      <c r="DH97" s="3"/>
      <c r="DI97" s="3"/>
      <c r="DK97" s="3"/>
      <c r="DL97" s="3"/>
      <c r="DN97" s="3"/>
      <c r="DO97" s="3"/>
      <c r="DQ97" s="3"/>
      <c r="DR97" s="3"/>
      <c r="DT97" s="3"/>
      <c r="DU97" s="3"/>
      <c r="DW97" s="3"/>
      <c r="DX97" s="3"/>
      <c r="DZ97" s="3"/>
      <c r="EA97" s="3"/>
      <c r="EC97" s="3"/>
      <c r="ED97" s="3"/>
      <c r="EF97" s="3"/>
      <c r="EG97" s="3"/>
      <c r="EI97" s="3"/>
      <c r="EJ97" s="3" t="s">
        <v>524</v>
      </c>
      <c r="EL97" s="3"/>
    </row>
    <row r="98" spans="1:142" x14ac:dyDescent="0.25">
      <c r="A98" s="1">
        <v>43349.625370370399</v>
      </c>
      <c r="B98" s="1">
        <v>43349.637893518498</v>
      </c>
      <c r="C98" s="3" t="s">
        <v>142</v>
      </c>
      <c r="D98" s="3"/>
      <c r="E98">
        <v>170</v>
      </c>
      <c r="F98" s="3"/>
      <c r="G98" s="1"/>
      <c r="H98" s="3" t="s">
        <v>526</v>
      </c>
      <c r="J98" s="3"/>
      <c r="K98" s="3" t="s">
        <v>144</v>
      </c>
      <c r="M98" s="3"/>
      <c r="N98" s="11">
        <v>2217</v>
      </c>
      <c r="P98" s="3"/>
      <c r="Q98" s="3" t="s">
        <v>146</v>
      </c>
      <c r="S98" s="3"/>
      <c r="T98" s="3" t="s">
        <v>292</v>
      </c>
      <c r="V98" s="3"/>
      <c r="X98" s="3"/>
      <c r="Y98" s="3" t="s">
        <v>148</v>
      </c>
      <c r="AA98" s="3"/>
      <c r="AB98" s="3" t="s">
        <v>157</v>
      </c>
      <c r="AD98" s="3"/>
      <c r="AE98" s="3" t="s">
        <v>148</v>
      </c>
      <c r="AG98" s="3"/>
      <c r="AH98" s="3" t="s">
        <v>157</v>
      </c>
      <c r="AJ98" s="3"/>
      <c r="AK98" s="3" t="s">
        <v>148</v>
      </c>
      <c r="AM98" s="3"/>
      <c r="AN98" s="3" t="s">
        <v>148</v>
      </c>
      <c r="AP98" s="3"/>
      <c r="AQ98" s="3" t="s">
        <v>148</v>
      </c>
      <c r="AS98" s="3"/>
      <c r="AT98" s="3" t="s">
        <v>157</v>
      </c>
      <c r="AV98" s="3"/>
      <c r="AW98" s="3" t="s">
        <v>157</v>
      </c>
      <c r="AY98" s="3"/>
      <c r="AZ98" s="3" t="s">
        <v>148</v>
      </c>
      <c r="BA98">
        <v>70</v>
      </c>
      <c r="BB98" s="3"/>
      <c r="BC98" s="3" t="s">
        <v>150</v>
      </c>
      <c r="BD98">
        <v>25</v>
      </c>
      <c r="BE98" s="3"/>
      <c r="BF98" s="2">
        <v>43349</v>
      </c>
      <c r="BH98" s="3"/>
      <c r="BI98" s="3" t="s">
        <v>528</v>
      </c>
      <c r="BK98" s="3"/>
      <c r="BL98" s="3" t="s">
        <v>152</v>
      </c>
      <c r="BM98">
        <v>75</v>
      </c>
      <c r="BN98" s="3"/>
      <c r="BO98" s="3"/>
      <c r="BQ98" s="3"/>
      <c r="BR98" s="3"/>
      <c r="BT98" s="3"/>
      <c r="BU98" s="3"/>
      <c r="BW98" s="3"/>
      <c r="BY98" s="3"/>
      <c r="BZ98" s="3"/>
      <c r="CB98" s="3"/>
      <c r="CC98" s="3"/>
      <c r="CE98" s="3"/>
      <c r="CF98" s="3"/>
      <c r="CH98" s="3"/>
      <c r="CI98" s="3"/>
      <c r="CK98" s="3"/>
      <c r="CL98" s="3"/>
      <c r="CN98" s="3"/>
      <c r="CO98" s="3"/>
      <c r="CQ98" s="3"/>
      <c r="CR98" s="3"/>
      <c r="CT98" s="3"/>
      <c r="CU98" s="3"/>
      <c r="CW98" s="3"/>
      <c r="CX98" s="3"/>
      <c r="CZ98" s="3"/>
      <c r="DA98" s="3"/>
      <c r="DC98" s="3"/>
      <c r="DE98" s="3"/>
      <c r="DF98" s="3"/>
      <c r="DH98" s="3"/>
      <c r="DI98" s="3"/>
      <c r="DK98" s="3"/>
      <c r="DL98" s="3"/>
      <c r="DN98" s="3"/>
      <c r="DO98" s="3"/>
      <c r="DQ98" s="3"/>
      <c r="DR98" s="3"/>
      <c r="DT98" s="3"/>
      <c r="DU98" s="3"/>
      <c r="DW98" s="3"/>
      <c r="DX98" s="3"/>
      <c r="DZ98" s="3"/>
      <c r="EA98" s="3"/>
      <c r="EC98" s="3"/>
      <c r="ED98" s="3"/>
      <c r="EF98" s="3"/>
      <c r="EG98" s="3"/>
      <c r="EI98" s="3"/>
      <c r="EJ98" s="3" t="s">
        <v>529</v>
      </c>
      <c r="EL98" s="3"/>
    </row>
    <row r="99" spans="1:142" x14ac:dyDescent="0.25">
      <c r="A99" s="1">
        <v>43349.648622685199</v>
      </c>
      <c r="B99" s="1">
        <v>43349.659733796303</v>
      </c>
      <c r="C99" s="3" t="s">
        <v>142</v>
      </c>
      <c r="D99" s="3"/>
      <c r="E99">
        <v>165</v>
      </c>
      <c r="F99" s="3"/>
      <c r="G99" s="1"/>
      <c r="H99" s="3" t="s">
        <v>530</v>
      </c>
      <c r="J99" s="3"/>
      <c r="K99" s="3" t="s">
        <v>144</v>
      </c>
      <c r="M99" s="3"/>
      <c r="N99" s="11">
        <v>2253</v>
      </c>
      <c r="P99" s="3"/>
      <c r="Q99" s="3" t="s">
        <v>146</v>
      </c>
      <c r="S99" s="3"/>
      <c r="T99" s="3" t="s">
        <v>162</v>
      </c>
      <c r="V99" s="3"/>
      <c r="X99" s="3"/>
      <c r="Y99" s="3" t="s">
        <v>157</v>
      </c>
      <c r="AA99" s="3"/>
      <c r="AB99" s="3" t="s">
        <v>157</v>
      </c>
      <c r="AD99" s="3"/>
      <c r="AE99" s="3" t="s">
        <v>157</v>
      </c>
      <c r="AG99" s="3"/>
      <c r="AH99" s="3" t="s">
        <v>148</v>
      </c>
      <c r="AJ99" s="3"/>
      <c r="AK99" s="3" t="s">
        <v>157</v>
      </c>
      <c r="AM99" s="3"/>
      <c r="AN99" s="3" t="s">
        <v>157</v>
      </c>
      <c r="AP99" s="3"/>
      <c r="AQ99" s="3" t="s">
        <v>157</v>
      </c>
      <c r="AS99" s="3"/>
      <c r="AT99" s="3" t="s">
        <v>149</v>
      </c>
      <c r="AV99" s="3"/>
      <c r="AW99" s="3" t="s">
        <v>149</v>
      </c>
      <c r="AY99" s="3"/>
      <c r="AZ99" s="3" t="s">
        <v>149</v>
      </c>
      <c r="BA99">
        <v>65</v>
      </c>
      <c r="BB99" s="3"/>
      <c r="BC99" s="3" t="s">
        <v>150</v>
      </c>
      <c r="BD99">
        <v>25</v>
      </c>
      <c r="BE99" s="3"/>
      <c r="BF99" s="2">
        <v>43348</v>
      </c>
      <c r="BH99" s="3"/>
      <c r="BI99" s="3" t="s">
        <v>532</v>
      </c>
      <c r="BK99" s="3"/>
      <c r="BL99" s="3" t="s">
        <v>383</v>
      </c>
      <c r="BM99">
        <v>75</v>
      </c>
      <c r="BN99" s="3"/>
      <c r="BO99" s="3"/>
      <c r="BQ99" s="3"/>
      <c r="BR99" s="3"/>
      <c r="BT99" s="3"/>
      <c r="BU99" s="3"/>
      <c r="BW99" s="3"/>
      <c r="BY99" s="3"/>
      <c r="BZ99" s="3"/>
      <c r="CB99" s="3"/>
      <c r="CC99" s="3"/>
      <c r="CE99" s="3"/>
      <c r="CF99" s="3"/>
      <c r="CH99" s="3"/>
      <c r="CI99" s="3"/>
      <c r="CK99" s="3"/>
      <c r="CL99" s="3"/>
      <c r="CN99" s="3"/>
      <c r="CO99" s="3"/>
      <c r="CQ99" s="3"/>
      <c r="CR99" s="3"/>
      <c r="CT99" s="3"/>
      <c r="CU99" s="3"/>
      <c r="CW99" s="3"/>
      <c r="CX99" s="3"/>
      <c r="CZ99" s="3"/>
      <c r="DA99" s="3"/>
      <c r="DC99" s="3"/>
      <c r="DE99" s="3"/>
      <c r="DF99" s="3"/>
      <c r="DH99" s="3"/>
      <c r="DI99" s="3"/>
      <c r="DK99" s="3"/>
      <c r="DL99" s="3"/>
      <c r="DN99" s="3"/>
      <c r="DO99" s="3"/>
      <c r="DQ99" s="3"/>
      <c r="DR99" s="3"/>
      <c r="DT99" s="3"/>
      <c r="DU99" s="3"/>
      <c r="DW99" s="3"/>
      <c r="DX99" s="3"/>
      <c r="DZ99" s="3"/>
      <c r="EA99" s="3"/>
      <c r="EC99" s="3"/>
      <c r="ED99" s="3"/>
      <c r="EF99" s="3"/>
      <c r="EG99" s="3"/>
      <c r="EI99" s="3"/>
      <c r="EJ99" s="3" t="s">
        <v>533</v>
      </c>
      <c r="EL99" s="3"/>
    </row>
    <row r="100" spans="1:142" x14ac:dyDescent="0.25">
      <c r="A100" s="1">
        <v>43350.595625000002</v>
      </c>
      <c r="B100" s="1">
        <v>43350.600578703699</v>
      </c>
      <c r="C100" s="3" t="s">
        <v>142</v>
      </c>
      <c r="D100" s="3"/>
      <c r="E100">
        <v>180</v>
      </c>
      <c r="F100" s="3"/>
      <c r="G100" s="1"/>
      <c r="H100" s="3" t="s">
        <v>534</v>
      </c>
      <c r="J100" s="3"/>
      <c r="K100" s="3" t="s">
        <v>144</v>
      </c>
      <c r="M100" s="3"/>
      <c r="N100" s="11">
        <v>2761</v>
      </c>
      <c r="P100" s="3"/>
      <c r="Q100" s="3" t="s">
        <v>146</v>
      </c>
      <c r="S100" s="3"/>
      <c r="T100" s="3" t="s">
        <v>298</v>
      </c>
      <c r="V100" s="3"/>
      <c r="X100" s="3"/>
      <c r="Y100" s="3" t="s">
        <v>157</v>
      </c>
      <c r="AA100" s="3"/>
      <c r="AB100" s="3" t="s">
        <v>157</v>
      </c>
      <c r="AD100" s="3"/>
      <c r="AE100" s="3" t="s">
        <v>157</v>
      </c>
      <c r="AG100" s="3"/>
      <c r="AH100" s="3" t="s">
        <v>157</v>
      </c>
      <c r="AJ100" s="3"/>
      <c r="AK100" s="3" t="s">
        <v>157</v>
      </c>
      <c r="AM100" s="3"/>
      <c r="AN100" s="3" t="s">
        <v>157</v>
      </c>
      <c r="AP100" s="3"/>
      <c r="AQ100" s="3" t="s">
        <v>148</v>
      </c>
      <c r="AS100" s="3"/>
      <c r="AT100" s="3" t="s">
        <v>148</v>
      </c>
      <c r="AV100" s="3"/>
      <c r="AW100" s="3" t="s">
        <v>148</v>
      </c>
      <c r="AY100" s="3"/>
      <c r="AZ100" s="3" t="s">
        <v>148</v>
      </c>
      <c r="BA100">
        <v>80</v>
      </c>
      <c r="BB100" s="3"/>
      <c r="BC100" s="3" t="s">
        <v>150</v>
      </c>
      <c r="BD100">
        <v>25</v>
      </c>
      <c r="BE100" s="3"/>
      <c r="BF100" s="2">
        <v>43336</v>
      </c>
      <c r="BH100" s="3"/>
      <c r="BI100" s="3" t="s">
        <v>536</v>
      </c>
      <c r="BK100" s="3"/>
      <c r="BL100" s="3" t="s">
        <v>249</v>
      </c>
      <c r="BM100">
        <v>75</v>
      </c>
      <c r="BN100" s="3"/>
      <c r="BO100" s="3"/>
      <c r="BQ100" s="3"/>
      <c r="BR100" s="3"/>
      <c r="BT100" s="3"/>
      <c r="BU100" s="3"/>
      <c r="BW100" s="3"/>
      <c r="BY100" s="3"/>
      <c r="BZ100" s="3"/>
      <c r="CB100" s="3"/>
      <c r="CC100" s="3"/>
      <c r="CE100" s="3"/>
      <c r="CF100" s="3"/>
      <c r="CH100" s="3"/>
      <c r="CI100" s="3"/>
      <c r="CK100" s="3"/>
      <c r="CL100" s="3"/>
      <c r="CN100" s="3"/>
      <c r="CO100" s="3"/>
      <c r="CQ100" s="3"/>
      <c r="CR100" s="3"/>
      <c r="CT100" s="3"/>
      <c r="CU100" s="3"/>
      <c r="CW100" s="3"/>
      <c r="CX100" s="3"/>
      <c r="CZ100" s="3"/>
      <c r="DA100" s="3"/>
      <c r="DC100" s="3"/>
      <c r="DE100" s="3"/>
      <c r="DF100" s="3"/>
      <c r="DH100" s="3"/>
      <c r="DI100" s="3"/>
      <c r="DK100" s="3"/>
      <c r="DL100" s="3"/>
      <c r="DN100" s="3"/>
      <c r="DO100" s="3"/>
      <c r="DQ100" s="3"/>
      <c r="DR100" s="3"/>
      <c r="DT100" s="3"/>
      <c r="DU100" s="3"/>
      <c r="DW100" s="3"/>
      <c r="DX100" s="3"/>
      <c r="DZ100" s="3"/>
      <c r="EA100" s="3"/>
      <c r="EC100" s="3"/>
      <c r="ED100" s="3"/>
      <c r="EF100" s="3"/>
      <c r="EG100" s="3"/>
      <c r="EI100" s="3"/>
      <c r="EJ100" s="3" t="s">
        <v>537</v>
      </c>
      <c r="EL100" s="3"/>
    </row>
    <row r="101" spans="1:142" x14ac:dyDescent="0.25">
      <c r="A101" s="1">
        <v>43350.595613425903</v>
      </c>
      <c r="B101" s="1">
        <v>43350.606469907398</v>
      </c>
      <c r="C101" s="3" t="s">
        <v>142</v>
      </c>
      <c r="D101" s="3"/>
      <c r="E101">
        <v>180</v>
      </c>
      <c r="F101" s="3"/>
      <c r="G101" s="1"/>
      <c r="H101" s="3" t="s">
        <v>534</v>
      </c>
      <c r="J101" s="3"/>
      <c r="K101" s="3" t="s">
        <v>144</v>
      </c>
      <c r="M101" s="3"/>
      <c r="N101" s="11">
        <v>2761</v>
      </c>
      <c r="P101" s="3"/>
      <c r="Q101" s="3" t="s">
        <v>146</v>
      </c>
      <c r="S101" s="3"/>
      <c r="T101" s="3" t="s">
        <v>298</v>
      </c>
      <c r="V101" s="3"/>
      <c r="X101" s="3"/>
      <c r="Y101" s="3" t="s">
        <v>157</v>
      </c>
      <c r="AA101" s="3"/>
      <c r="AB101" s="3" t="s">
        <v>157</v>
      </c>
      <c r="AD101" s="3"/>
      <c r="AE101" s="3" t="s">
        <v>157</v>
      </c>
      <c r="AG101" s="3"/>
      <c r="AH101" s="3" t="s">
        <v>157</v>
      </c>
      <c r="AJ101" s="3"/>
      <c r="AK101" s="3" t="s">
        <v>157</v>
      </c>
      <c r="AM101" s="3"/>
      <c r="AN101" s="3" t="s">
        <v>157</v>
      </c>
      <c r="AP101" s="3"/>
      <c r="AQ101" s="3" t="s">
        <v>148</v>
      </c>
      <c r="AS101" s="3"/>
      <c r="AT101" s="3" t="s">
        <v>148</v>
      </c>
      <c r="AV101" s="3"/>
      <c r="AW101" s="3" t="s">
        <v>148</v>
      </c>
      <c r="AY101" s="3"/>
      <c r="AZ101" s="3" t="s">
        <v>148</v>
      </c>
      <c r="BA101">
        <v>80</v>
      </c>
      <c r="BB101" s="3"/>
      <c r="BC101" s="3" t="s">
        <v>150</v>
      </c>
      <c r="BD101">
        <v>25</v>
      </c>
      <c r="BE101" s="3"/>
      <c r="BF101" s="2">
        <v>43336</v>
      </c>
      <c r="BH101" s="3"/>
      <c r="BI101" s="3" t="s">
        <v>538</v>
      </c>
      <c r="BK101" s="3"/>
      <c r="BL101" s="3" t="s">
        <v>152</v>
      </c>
      <c r="BM101">
        <v>75</v>
      </c>
      <c r="BN101" s="3"/>
      <c r="BO101" s="3"/>
      <c r="BQ101" s="3"/>
      <c r="BR101" s="3"/>
      <c r="BT101" s="3"/>
      <c r="BU101" s="3"/>
      <c r="BW101" s="3"/>
      <c r="BY101" s="3"/>
      <c r="BZ101" s="3"/>
      <c r="CB101" s="3"/>
      <c r="CC101" s="3"/>
      <c r="CE101" s="3"/>
      <c r="CF101" s="3"/>
      <c r="CH101" s="3"/>
      <c r="CI101" s="3"/>
      <c r="CK101" s="3"/>
      <c r="CL101" s="3"/>
      <c r="CN101" s="3"/>
      <c r="CO101" s="3"/>
      <c r="CQ101" s="3"/>
      <c r="CR101" s="3"/>
      <c r="CT101" s="3"/>
      <c r="CU101" s="3"/>
      <c r="CW101" s="3"/>
      <c r="CX101" s="3"/>
      <c r="CZ101" s="3"/>
      <c r="DA101" s="3"/>
      <c r="DC101" s="3"/>
      <c r="DE101" s="3"/>
      <c r="DF101" s="3"/>
      <c r="DH101" s="3"/>
      <c r="DI101" s="3"/>
      <c r="DK101" s="3"/>
      <c r="DL101" s="3"/>
      <c r="DN101" s="3"/>
      <c r="DO101" s="3"/>
      <c r="DQ101" s="3"/>
      <c r="DR101" s="3"/>
      <c r="DT101" s="3"/>
      <c r="DU101" s="3"/>
      <c r="DW101" s="3"/>
      <c r="DX101" s="3"/>
      <c r="DZ101" s="3"/>
      <c r="EA101" s="3"/>
      <c r="EC101" s="3"/>
      <c r="ED101" s="3"/>
      <c r="EF101" s="3"/>
      <c r="EG101" s="3"/>
      <c r="EI101" s="3"/>
      <c r="EJ101" s="3" t="s">
        <v>539</v>
      </c>
      <c r="EL101" s="3"/>
    </row>
    <row r="102" spans="1:142" s="22" customFormat="1" x14ac:dyDescent="0.25">
      <c r="A102" s="24">
        <v>43382.4143287037</v>
      </c>
      <c r="B102" s="24">
        <v>43382.42019675926</v>
      </c>
      <c r="C102" s="26" t="s">
        <v>142</v>
      </c>
      <c r="D102" s="26"/>
      <c r="E102" s="23">
        <v>195</v>
      </c>
      <c r="F102" s="26"/>
      <c r="G102" s="24"/>
      <c r="H102" s="26" t="s">
        <v>2703</v>
      </c>
      <c r="I102" s="23"/>
      <c r="J102" s="26"/>
      <c r="K102" s="26" t="s">
        <v>144</v>
      </c>
      <c r="L102" s="23"/>
      <c r="M102" s="26"/>
      <c r="N102" s="11">
        <v>2634</v>
      </c>
      <c r="O102" s="23"/>
      <c r="P102" s="26"/>
      <c r="Q102" s="26" t="s">
        <v>146</v>
      </c>
      <c r="R102" s="23"/>
      <c r="S102" s="26"/>
      <c r="T102" s="26" t="s">
        <v>292</v>
      </c>
      <c r="U102" s="23"/>
      <c r="V102" s="26"/>
      <c r="W102" s="23"/>
      <c r="X102" s="26"/>
      <c r="Y102" s="26" t="s">
        <v>157</v>
      </c>
      <c r="Z102" s="23"/>
      <c r="AA102" s="26"/>
      <c r="AB102" s="26" t="s">
        <v>157</v>
      </c>
      <c r="AC102" s="23"/>
      <c r="AD102" s="26"/>
      <c r="AE102" s="26" t="s">
        <v>157</v>
      </c>
      <c r="AF102" s="23"/>
      <c r="AG102" s="26"/>
      <c r="AH102" s="26" t="s">
        <v>148</v>
      </c>
      <c r="AI102" s="23"/>
      <c r="AJ102" s="26"/>
      <c r="AK102" s="26" t="s">
        <v>157</v>
      </c>
      <c r="AL102" s="23"/>
      <c r="AM102" s="26"/>
      <c r="AN102" s="26" t="s">
        <v>157</v>
      </c>
      <c r="AO102" s="23"/>
      <c r="AP102" s="26"/>
      <c r="AQ102" s="26" t="s">
        <v>157</v>
      </c>
      <c r="AR102" s="23"/>
      <c r="AS102" s="26"/>
      <c r="AT102" s="26" t="s">
        <v>157</v>
      </c>
      <c r="AU102" s="23"/>
      <c r="AV102" s="26"/>
      <c r="AW102" s="26" t="s">
        <v>157</v>
      </c>
      <c r="AX102" s="23"/>
      <c r="AY102" s="26"/>
      <c r="AZ102" s="26" t="s">
        <v>157</v>
      </c>
      <c r="BA102" s="23">
        <v>95</v>
      </c>
      <c r="BB102" s="26"/>
      <c r="BC102" s="26" t="s">
        <v>150</v>
      </c>
      <c r="BD102" s="23">
        <v>25</v>
      </c>
      <c r="BE102" s="26"/>
      <c r="BF102" s="25">
        <v>43351</v>
      </c>
      <c r="BG102" s="23"/>
      <c r="BH102" s="26"/>
      <c r="BI102" s="26" t="s">
        <v>2704</v>
      </c>
      <c r="BJ102" s="23"/>
      <c r="BK102" s="26"/>
      <c r="BL102" s="26" t="s">
        <v>274</v>
      </c>
      <c r="BM102" s="23">
        <v>75</v>
      </c>
      <c r="BN102" s="26"/>
      <c r="BO102" s="26"/>
      <c r="BP102" s="23"/>
      <c r="BQ102" s="26"/>
      <c r="BR102" s="26"/>
      <c r="BS102" s="23"/>
      <c r="BT102" s="26"/>
      <c r="BU102" s="26"/>
      <c r="BV102" s="23"/>
      <c r="BW102" s="26"/>
      <c r="BX102" s="23"/>
      <c r="BY102" s="26"/>
      <c r="BZ102" s="26"/>
      <c r="CA102" s="23"/>
      <c r="CB102" s="26"/>
      <c r="CC102" s="26"/>
      <c r="CD102" s="23"/>
      <c r="CE102" s="26"/>
      <c r="CF102" s="26"/>
      <c r="CG102" s="23"/>
      <c r="CH102" s="26"/>
      <c r="CI102" s="26"/>
      <c r="CJ102" s="23"/>
      <c r="CK102" s="26"/>
      <c r="CL102" s="26"/>
      <c r="CM102" s="23"/>
      <c r="CN102" s="26"/>
      <c r="CO102" s="26"/>
      <c r="CP102" s="23"/>
      <c r="CQ102" s="26"/>
      <c r="CR102" s="26"/>
      <c r="CS102" s="23"/>
      <c r="CT102" s="26"/>
      <c r="CU102" s="26"/>
      <c r="CV102" s="23"/>
      <c r="CW102" s="26"/>
      <c r="CX102" s="26"/>
      <c r="CY102" s="23"/>
      <c r="CZ102" s="26"/>
      <c r="DA102" s="26"/>
      <c r="DB102" s="23"/>
      <c r="DC102" s="26"/>
      <c r="DD102" s="23"/>
      <c r="DE102" s="26"/>
      <c r="DF102" s="26"/>
      <c r="DG102" s="23"/>
      <c r="DH102" s="26"/>
      <c r="DI102" s="26"/>
      <c r="DJ102" s="23"/>
      <c r="DK102" s="26"/>
      <c r="DL102" s="26"/>
      <c r="DM102" s="23"/>
      <c r="DN102" s="26"/>
      <c r="DO102" s="26"/>
      <c r="DP102" s="23"/>
      <c r="DQ102" s="26"/>
      <c r="DR102" s="26"/>
      <c r="DS102" s="23"/>
      <c r="DT102" s="26"/>
      <c r="DU102" s="26"/>
      <c r="DV102" s="23"/>
      <c r="DW102" s="26"/>
      <c r="DX102" s="26"/>
      <c r="DY102" s="23"/>
      <c r="DZ102" s="26"/>
      <c r="EA102" s="26"/>
      <c r="EB102" s="23"/>
      <c r="EC102" s="26"/>
      <c r="ED102" s="26"/>
      <c r="EE102" s="23"/>
      <c r="EF102" s="26"/>
      <c r="EG102" s="26"/>
      <c r="EH102" s="23"/>
      <c r="EI102" s="26"/>
      <c r="EJ102" s="26" t="s">
        <v>2705</v>
      </c>
      <c r="EK102" s="23"/>
      <c r="EL102" s="26"/>
    </row>
    <row r="103" spans="1:142" ht="13.5" customHeight="1" x14ac:dyDescent="0.25">
      <c r="A103" s="1" t="s">
        <v>2747</v>
      </c>
      <c r="B103" s="1" t="s">
        <v>2748</v>
      </c>
      <c r="C103" s="3" t="s">
        <v>142</v>
      </c>
      <c r="D103" s="3"/>
      <c r="E103" s="11">
        <v>185</v>
      </c>
      <c r="F103" s="3"/>
      <c r="G103" s="1"/>
      <c r="H103" s="3" t="s">
        <v>2749</v>
      </c>
      <c r="I103" s="11"/>
      <c r="J103" s="3"/>
      <c r="K103" s="3" t="s">
        <v>144</v>
      </c>
      <c r="L103" s="11"/>
      <c r="M103" s="3"/>
      <c r="N103" s="11">
        <v>2632</v>
      </c>
      <c r="O103" s="11"/>
      <c r="P103" s="3"/>
      <c r="Q103" s="3" t="s">
        <v>146</v>
      </c>
      <c r="R103" s="11"/>
      <c r="S103" s="3"/>
      <c r="T103" s="3" t="s">
        <v>292</v>
      </c>
      <c r="U103" s="11"/>
      <c r="V103" s="3"/>
      <c r="W103" s="11"/>
      <c r="X103" s="3"/>
      <c r="Y103" s="11" t="s">
        <v>157</v>
      </c>
      <c r="Z103" s="11"/>
      <c r="AA103" s="3"/>
      <c r="AB103" s="11" t="s">
        <v>157</v>
      </c>
      <c r="AC103" s="11"/>
      <c r="AD103" s="3"/>
      <c r="AE103" s="11" t="s">
        <v>157</v>
      </c>
      <c r="AF103" s="11"/>
      <c r="AG103" s="3"/>
      <c r="AH103" s="11" t="s">
        <v>149</v>
      </c>
      <c r="AI103" s="11"/>
      <c r="AJ103" s="3"/>
      <c r="AK103" s="11" t="s">
        <v>157</v>
      </c>
      <c r="AL103" s="11"/>
      <c r="AM103" s="3"/>
      <c r="AN103" s="11" t="s">
        <v>148</v>
      </c>
      <c r="AO103" s="11"/>
      <c r="AP103" s="3"/>
      <c r="AQ103" s="11" t="s">
        <v>157</v>
      </c>
      <c r="AR103" s="11"/>
      <c r="AS103" s="3"/>
      <c r="AT103" s="11" t="s">
        <v>157</v>
      </c>
      <c r="AU103" s="11"/>
      <c r="AV103" s="3"/>
      <c r="AW103" s="11" t="s">
        <v>157</v>
      </c>
      <c r="AX103" s="11"/>
      <c r="AY103" s="3"/>
      <c r="AZ103" s="11" t="s">
        <v>157</v>
      </c>
      <c r="BA103" s="11">
        <v>85</v>
      </c>
      <c r="BB103" s="3"/>
      <c r="BC103" s="3" t="s">
        <v>150</v>
      </c>
      <c r="BD103" s="11">
        <v>25</v>
      </c>
      <c r="BE103" s="3"/>
      <c r="BF103" s="2" t="s">
        <v>2750</v>
      </c>
      <c r="BG103" s="11"/>
      <c r="BH103" s="3"/>
      <c r="BI103" s="3" t="s">
        <v>2751</v>
      </c>
      <c r="BJ103" s="11"/>
      <c r="BK103" s="3"/>
      <c r="BL103" s="3" t="s">
        <v>416</v>
      </c>
      <c r="BM103" s="11">
        <v>75</v>
      </c>
      <c r="BN103" s="3"/>
      <c r="BO103" s="3"/>
      <c r="BP103" s="11"/>
      <c r="BQ103" s="3"/>
      <c r="BR103" s="3"/>
      <c r="BS103" s="11"/>
      <c r="BT103" s="3"/>
      <c r="BU103" s="3"/>
      <c r="BV103" s="11"/>
      <c r="BW103" s="3"/>
      <c r="BX103" s="11"/>
      <c r="BY103" s="3"/>
      <c r="BZ103" s="11"/>
      <c r="CA103" s="11"/>
      <c r="CB103" s="3"/>
      <c r="CC103" s="11"/>
      <c r="CD103" s="11"/>
      <c r="CE103" s="3"/>
      <c r="CF103" s="11"/>
      <c r="CG103" s="11"/>
      <c r="CH103" s="3"/>
      <c r="CI103" s="11"/>
      <c r="CJ103" s="11"/>
      <c r="CK103" s="3"/>
      <c r="CL103" s="11"/>
      <c r="CM103" s="11"/>
      <c r="CN103" s="3"/>
      <c r="CO103" s="11"/>
      <c r="CP103" s="11"/>
      <c r="CQ103" s="3"/>
      <c r="CR103" s="11"/>
      <c r="CS103" s="11"/>
      <c r="CT103" s="3"/>
      <c r="CU103" s="11"/>
      <c r="CV103" s="11"/>
      <c r="CW103" s="3"/>
      <c r="CX103" s="11"/>
      <c r="CY103" s="11"/>
      <c r="CZ103" s="3"/>
      <c r="DA103" s="11"/>
      <c r="DB103" s="11"/>
      <c r="DC103" s="3"/>
      <c r="DD103" s="11"/>
      <c r="DE103" s="3"/>
      <c r="DF103" s="11"/>
      <c r="DG103" s="11"/>
      <c r="DH103" s="3"/>
      <c r="DI103" s="11"/>
      <c r="DJ103" s="11"/>
      <c r="DK103" s="3"/>
      <c r="DL103" s="11"/>
      <c r="DM103" s="11"/>
      <c r="DN103" s="3"/>
      <c r="DO103" s="11"/>
      <c r="DP103" s="11"/>
      <c r="DQ103" s="3"/>
      <c r="DR103" s="11"/>
      <c r="DS103" s="11"/>
      <c r="DT103" s="3"/>
      <c r="DU103" s="11"/>
      <c r="DV103" s="11"/>
      <c r="DW103" s="3"/>
      <c r="DX103" s="11"/>
      <c r="DY103" s="11"/>
      <c r="DZ103" s="3"/>
      <c r="EA103" s="11"/>
      <c r="EB103" s="11"/>
      <c r="EC103" s="3"/>
      <c r="ED103" s="11"/>
      <c r="EE103" s="11"/>
      <c r="EF103" s="3"/>
      <c r="EG103" s="11"/>
      <c r="EH103" s="11"/>
      <c r="EI103" s="3"/>
      <c r="EJ103" s="63" t="s">
        <v>2752</v>
      </c>
      <c r="EK103" s="11"/>
      <c r="EL103" s="3"/>
    </row>
    <row r="104" spans="1:142" ht="14.25" customHeight="1" x14ac:dyDescent="0.25">
      <c r="A104" s="1" t="s">
        <v>2753</v>
      </c>
      <c r="B104" s="1" t="s">
        <v>2754</v>
      </c>
      <c r="C104" s="3" t="s">
        <v>142</v>
      </c>
      <c r="D104" s="3"/>
      <c r="E104" s="11">
        <v>185</v>
      </c>
      <c r="F104" s="3"/>
      <c r="G104" s="1"/>
      <c r="H104" s="3" t="s">
        <v>2755</v>
      </c>
      <c r="I104" s="11"/>
      <c r="J104" s="3"/>
      <c r="K104" s="3" t="s">
        <v>144</v>
      </c>
      <c r="L104" s="11"/>
      <c r="M104" s="3"/>
      <c r="N104" s="11">
        <v>2632</v>
      </c>
      <c r="O104" s="11"/>
      <c r="P104" s="3"/>
      <c r="Q104" s="3" t="s">
        <v>146</v>
      </c>
      <c r="R104" s="11"/>
      <c r="S104" s="3"/>
      <c r="T104" s="3" t="s">
        <v>298</v>
      </c>
      <c r="U104" s="11"/>
      <c r="V104" s="3"/>
      <c r="W104" s="11"/>
      <c r="X104" s="3"/>
      <c r="Y104" s="11" t="s">
        <v>157</v>
      </c>
      <c r="Z104" s="11"/>
      <c r="AA104" s="3"/>
      <c r="AB104" s="11" t="s">
        <v>149</v>
      </c>
      <c r="AC104" s="11"/>
      <c r="AD104" s="3"/>
      <c r="AE104" s="11" t="s">
        <v>157</v>
      </c>
      <c r="AF104" s="11"/>
      <c r="AG104" s="3"/>
      <c r="AH104" s="11" t="s">
        <v>157</v>
      </c>
      <c r="AI104" s="11"/>
      <c r="AJ104" s="3"/>
      <c r="AK104" s="11" t="s">
        <v>148</v>
      </c>
      <c r="AL104" s="11"/>
      <c r="AM104" s="3"/>
      <c r="AN104" s="11" t="s">
        <v>157</v>
      </c>
      <c r="AO104" s="11"/>
      <c r="AP104" s="3"/>
      <c r="AQ104" s="11" t="s">
        <v>157</v>
      </c>
      <c r="AR104" s="11"/>
      <c r="AS104" s="3"/>
      <c r="AT104" s="11" t="s">
        <v>157</v>
      </c>
      <c r="AU104" s="11"/>
      <c r="AV104" s="3"/>
      <c r="AW104" s="11" t="s">
        <v>157</v>
      </c>
      <c r="AX104" s="11"/>
      <c r="AY104" s="3"/>
      <c r="AZ104" s="11" t="s">
        <v>157</v>
      </c>
      <c r="BA104" s="11">
        <v>85</v>
      </c>
      <c r="BB104" s="3"/>
      <c r="BC104" s="3" t="s">
        <v>150</v>
      </c>
      <c r="BD104" s="11">
        <v>25</v>
      </c>
      <c r="BE104" s="3"/>
      <c r="BF104" s="2" t="s">
        <v>2750</v>
      </c>
      <c r="BG104" s="11"/>
      <c r="BH104" s="3"/>
      <c r="BI104" s="3" t="s">
        <v>2756</v>
      </c>
      <c r="BJ104" s="11"/>
      <c r="BK104" s="3"/>
      <c r="BL104" s="3" t="s">
        <v>484</v>
      </c>
      <c r="BM104" s="11">
        <v>75</v>
      </c>
      <c r="BN104" s="3"/>
      <c r="BO104" s="3"/>
      <c r="BP104" s="11"/>
      <c r="BQ104" s="3"/>
      <c r="BR104" s="3"/>
      <c r="BS104" s="11"/>
      <c r="BT104" s="3"/>
      <c r="BU104" s="3"/>
      <c r="BV104" s="11"/>
      <c r="BW104" s="3"/>
      <c r="BX104" s="11"/>
      <c r="BY104" s="3"/>
      <c r="BZ104" s="11"/>
      <c r="CA104" s="11"/>
      <c r="CB104" s="3"/>
      <c r="CC104" s="11"/>
      <c r="CD104" s="11"/>
      <c r="CE104" s="3"/>
      <c r="CF104" s="11"/>
      <c r="CG104" s="11"/>
      <c r="CH104" s="3"/>
      <c r="CI104" s="11"/>
      <c r="CJ104" s="11"/>
      <c r="CK104" s="3"/>
      <c r="CL104" s="11"/>
      <c r="CM104" s="11"/>
      <c r="CN104" s="3"/>
      <c r="CO104" s="11"/>
      <c r="CP104" s="11"/>
      <c r="CQ104" s="3"/>
      <c r="CR104" s="11"/>
      <c r="CS104" s="11"/>
      <c r="CT104" s="3"/>
      <c r="CU104" s="11"/>
      <c r="CV104" s="11"/>
      <c r="CW104" s="3"/>
      <c r="CX104" s="11"/>
      <c r="CY104" s="11"/>
      <c r="CZ104" s="3"/>
      <c r="DA104" s="11"/>
      <c r="DB104" s="11"/>
      <c r="DC104" s="3"/>
      <c r="DD104" s="11"/>
      <c r="DE104" s="3"/>
      <c r="DF104" s="11"/>
      <c r="DG104" s="11"/>
      <c r="DH104" s="3"/>
      <c r="DI104" s="11"/>
      <c r="DJ104" s="11"/>
      <c r="DK104" s="3"/>
      <c r="DL104" s="11"/>
      <c r="DM104" s="11"/>
      <c r="DN104" s="3"/>
      <c r="DO104" s="11"/>
      <c r="DP104" s="11"/>
      <c r="DQ104" s="3"/>
      <c r="DR104" s="11"/>
      <c r="DS104" s="11"/>
      <c r="DT104" s="3"/>
      <c r="DU104" s="11"/>
      <c r="DV104" s="11"/>
      <c r="DW104" s="3"/>
      <c r="DX104" s="11"/>
      <c r="DY104" s="11"/>
      <c r="DZ104" s="3"/>
      <c r="EA104" s="11"/>
      <c r="EB104" s="11"/>
      <c r="EC104" s="3"/>
      <c r="ED104" s="11"/>
      <c r="EE104" s="11"/>
      <c r="EF104" s="3"/>
      <c r="EG104" s="11"/>
      <c r="EH104" s="11"/>
      <c r="EI104" s="3"/>
      <c r="EJ104" s="63" t="s">
        <v>2752</v>
      </c>
      <c r="EK104" s="11"/>
      <c r="EL104" s="3"/>
    </row>
    <row r="105" spans="1:142" x14ac:dyDescent="0.25">
      <c r="A105" s="1" t="s">
        <v>2757</v>
      </c>
      <c r="B105" s="1" t="s">
        <v>2758</v>
      </c>
      <c r="C105" s="3" t="s">
        <v>142</v>
      </c>
      <c r="D105" s="3"/>
      <c r="E105" s="11">
        <v>100</v>
      </c>
      <c r="F105" s="3"/>
      <c r="G105" s="1"/>
      <c r="H105" s="3" t="s">
        <v>2759</v>
      </c>
      <c r="I105" s="11"/>
      <c r="J105" s="3"/>
      <c r="K105" s="3" t="s">
        <v>144</v>
      </c>
      <c r="L105" s="11"/>
      <c r="M105" s="3"/>
      <c r="N105" s="11">
        <v>2214</v>
      </c>
      <c r="O105" s="11"/>
      <c r="P105" s="3"/>
      <c r="Q105" s="3" t="s">
        <v>146</v>
      </c>
      <c r="R105" s="11"/>
      <c r="S105" s="3"/>
      <c r="T105" s="3" t="s">
        <v>292</v>
      </c>
      <c r="U105" s="11"/>
      <c r="V105" s="3"/>
      <c r="W105" s="11"/>
      <c r="X105" s="3"/>
      <c r="Y105" s="11" t="s">
        <v>157</v>
      </c>
      <c r="Z105" s="11"/>
      <c r="AA105" s="3"/>
      <c r="AB105" s="11" t="s">
        <v>157</v>
      </c>
      <c r="AC105" s="11"/>
      <c r="AD105" s="3"/>
      <c r="AE105" s="11" t="s">
        <v>157</v>
      </c>
      <c r="AF105" s="11"/>
      <c r="AG105" s="3"/>
      <c r="AH105" s="11" t="s">
        <v>157</v>
      </c>
      <c r="AI105" s="11"/>
      <c r="AJ105" s="3"/>
      <c r="AK105" s="11" t="s">
        <v>157</v>
      </c>
      <c r="AL105" s="11"/>
      <c r="AM105" s="3"/>
      <c r="AN105" s="11" t="s">
        <v>157</v>
      </c>
      <c r="AO105" s="11"/>
      <c r="AP105" s="3"/>
      <c r="AQ105" s="11" t="s">
        <v>157</v>
      </c>
      <c r="AR105" s="11"/>
      <c r="AS105" s="3"/>
      <c r="AT105" s="11" t="s">
        <v>157</v>
      </c>
      <c r="AU105" s="11"/>
      <c r="AV105" s="3"/>
      <c r="AW105" s="11" t="s">
        <v>157</v>
      </c>
      <c r="AX105" s="11"/>
      <c r="AY105" s="3"/>
      <c r="AZ105" s="11" t="s">
        <v>157</v>
      </c>
      <c r="BA105" s="11">
        <v>100</v>
      </c>
      <c r="BB105" s="3"/>
      <c r="BC105" s="3" t="s">
        <v>258</v>
      </c>
      <c r="BD105" s="11">
        <v>0</v>
      </c>
      <c r="BE105" s="3"/>
      <c r="BF105" s="2"/>
      <c r="BG105" s="11"/>
      <c r="BH105" s="3"/>
      <c r="BI105" s="3"/>
      <c r="BJ105" s="11"/>
      <c r="BK105" s="3"/>
      <c r="BL105" s="3"/>
      <c r="BM105" s="11">
        <v>0</v>
      </c>
      <c r="BN105" s="3"/>
      <c r="BO105" s="3"/>
      <c r="BP105" s="11"/>
      <c r="BQ105" s="3"/>
      <c r="BR105" s="3"/>
      <c r="BS105" s="11"/>
      <c r="BT105" s="3"/>
      <c r="BU105" s="3"/>
      <c r="BV105" s="11"/>
      <c r="BW105" s="3"/>
      <c r="BX105" s="11"/>
      <c r="BY105" s="3"/>
      <c r="BZ105" s="11"/>
      <c r="CA105" s="11"/>
      <c r="CB105" s="3"/>
      <c r="CC105" s="11"/>
      <c r="CD105" s="11"/>
      <c r="CE105" s="3"/>
      <c r="CF105" s="11"/>
      <c r="CG105" s="11"/>
      <c r="CH105" s="3"/>
      <c r="CI105" s="11"/>
      <c r="CJ105" s="11"/>
      <c r="CK105" s="3"/>
      <c r="CL105" s="11"/>
      <c r="CM105" s="11"/>
      <c r="CN105" s="3"/>
      <c r="CO105" s="11"/>
      <c r="CP105" s="11"/>
      <c r="CQ105" s="3"/>
      <c r="CR105" s="11"/>
      <c r="CS105" s="11"/>
      <c r="CT105" s="3"/>
      <c r="CU105" s="11"/>
      <c r="CV105" s="11"/>
      <c r="CW105" s="3"/>
      <c r="CX105" s="11"/>
      <c r="CY105" s="11"/>
      <c r="CZ105" s="3"/>
      <c r="DA105" s="11"/>
      <c r="DB105" s="11"/>
      <c r="DC105" s="3"/>
      <c r="DD105" s="11"/>
      <c r="DE105" s="3"/>
      <c r="DF105" s="11"/>
      <c r="DG105" s="11"/>
      <c r="DH105" s="3"/>
      <c r="DI105" s="11"/>
      <c r="DJ105" s="11"/>
      <c r="DK105" s="3"/>
      <c r="DL105" s="11"/>
      <c r="DM105" s="11"/>
      <c r="DN105" s="3"/>
      <c r="DO105" s="11"/>
      <c r="DP105" s="11"/>
      <c r="DQ105" s="3"/>
      <c r="DR105" s="11"/>
      <c r="DS105" s="11"/>
      <c r="DT105" s="3"/>
      <c r="DU105" s="11"/>
      <c r="DV105" s="11"/>
      <c r="DW105" s="3"/>
      <c r="DX105" s="11"/>
      <c r="DY105" s="11"/>
      <c r="DZ105" s="3"/>
      <c r="EA105" s="11"/>
      <c r="EB105" s="11"/>
      <c r="EC105" s="3"/>
      <c r="ED105" s="11"/>
      <c r="EE105" s="11"/>
      <c r="EF105" s="3"/>
      <c r="EG105" s="11"/>
      <c r="EH105" s="11"/>
      <c r="EI105" s="3"/>
      <c r="EJ105" s="3" t="s">
        <v>2760</v>
      </c>
      <c r="EK105" s="11"/>
      <c r="EL105" s="3"/>
    </row>
    <row r="106" spans="1:142" x14ac:dyDescent="0.25">
      <c r="A106" s="1" t="s">
        <v>2761</v>
      </c>
      <c r="B106" s="1" t="s">
        <v>2762</v>
      </c>
      <c r="C106" s="3" t="s">
        <v>142</v>
      </c>
      <c r="D106" s="3"/>
      <c r="E106" s="11">
        <v>200</v>
      </c>
      <c r="F106" s="3"/>
      <c r="G106" s="1"/>
      <c r="H106" s="3" t="s">
        <v>2763</v>
      </c>
      <c r="I106" s="11"/>
      <c r="J106" s="3"/>
      <c r="K106" s="3" t="s">
        <v>255</v>
      </c>
      <c r="L106" s="11"/>
      <c r="M106" s="3"/>
      <c r="N106" s="11">
        <v>2590</v>
      </c>
      <c r="O106" s="11"/>
      <c r="P106" s="3"/>
      <c r="Q106" s="3" t="s">
        <v>146</v>
      </c>
      <c r="R106" s="11"/>
      <c r="S106" s="3"/>
      <c r="T106" s="3" t="s">
        <v>162</v>
      </c>
      <c r="U106" s="11"/>
      <c r="V106" s="3"/>
      <c r="W106" s="11"/>
      <c r="X106" s="3"/>
      <c r="Y106" s="11" t="s">
        <v>157</v>
      </c>
      <c r="Z106" s="11"/>
      <c r="AA106" s="3"/>
      <c r="AB106" s="11" t="s">
        <v>157</v>
      </c>
      <c r="AC106" s="11"/>
      <c r="AD106" s="3"/>
      <c r="AE106" s="11" t="s">
        <v>157</v>
      </c>
      <c r="AF106" s="11"/>
      <c r="AG106" s="3"/>
      <c r="AH106" s="11" t="s">
        <v>157</v>
      </c>
      <c r="AI106" s="11"/>
      <c r="AJ106" s="3"/>
      <c r="AK106" s="11" t="s">
        <v>157</v>
      </c>
      <c r="AL106" s="11"/>
      <c r="AM106" s="3"/>
      <c r="AN106" s="11" t="s">
        <v>157</v>
      </c>
      <c r="AO106" s="11"/>
      <c r="AP106" s="3"/>
      <c r="AQ106" s="11" t="s">
        <v>157</v>
      </c>
      <c r="AR106" s="11"/>
      <c r="AS106" s="3"/>
      <c r="AT106" s="11" t="s">
        <v>157</v>
      </c>
      <c r="AU106" s="11"/>
      <c r="AV106" s="3"/>
      <c r="AW106" s="11" t="s">
        <v>157</v>
      </c>
      <c r="AX106" s="11"/>
      <c r="AY106" s="3"/>
      <c r="AZ106" s="11" t="s">
        <v>157</v>
      </c>
      <c r="BA106" s="11">
        <v>100</v>
      </c>
      <c r="BB106" s="3"/>
      <c r="BC106" s="3" t="s">
        <v>150</v>
      </c>
      <c r="BD106" s="11">
        <v>25</v>
      </c>
      <c r="BE106" s="3"/>
      <c r="BF106" s="2" t="s">
        <v>2764</v>
      </c>
      <c r="BG106" s="11"/>
      <c r="BH106" s="3"/>
      <c r="BI106" s="3" t="s">
        <v>2765</v>
      </c>
      <c r="BJ106" s="11"/>
      <c r="BK106" s="3"/>
      <c r="BL106" s="3" t="s">
        <v>152</v>
      </c>
      <c r="BM106" s="11">
        <v>75</v>
      </c>
      <c r="BN106" s="3"/>
      <c r="BO106" s="3"/>
      <c r="BP106" s="11"/>
      <c r="BQ106" s="3"/>
      <c r="BR106" s="3"/>
      <c r="BS106" s="11"/>
      <c r="BT106" s="3"/>
      <c r="BU106" s="3"/>
      <c r="BV106" s="11"/>
      <c r="BW106" s="3"/>
      <c r="BX106" s="11"/>
      <c r="BY106" s="3"/>
      <c r="BZ106" s="11"/>
      <c r="CA106" s="11"/>
      <c r="CB106" s="3"/>
      <c r="CC106" s="11"/>
      <c r="CD106" s="11"/>
      <c r="CE106" s="3"/>
      <c r="CF106" s="11"/>
      <c r="CG106" s="11"/>
      <c r="CH106" s="3"/>
      <c r="CI106" s="11"/>
      <c r="CJ106" s="11"/>
      <c r="CK106" s="3"/>
      <c r="CL106" s="11"/>
      <c r="CM106" s="11"/>
      <c r="CN106" s="3"/>
      <c r="CO106" s="11"/>
      <c r="CP106" s="11"/>
      <c r="CQ106" s="3"/>
      <c r="CR106" s="11"/>
      <c r="CS106" s="11"/>
      <c r="CT106" s="3"/>
      <c r="CU106" s="11"/>
      <c r="CV106" s="11"/>
      <c r="CW106" s="3"/>
      <c r="CX106" s="11"/>
      <c r="CY106" s="11"/>
      <c r="CZ106" s="3"/>
      <c r="DA106" s="11"/>
      <c r="DB106" s="11"/>
      <c r="DC106" s="3"/>
      <c r="DD106" s="11"/>
      <c r="DE106" s="3"/>
      <c r="DF106" s="11"/>
      <c r="DG106" s="11"/>
      <c r="DH106" s="3"/>
      <c r="DI106" s="11"/>
      <c r="DJ106" s="11"/>
      <c r="DK106" s="3"/>
      <c r="DL106" s="11"/>
      <c r="DM106" s="11"/>
      <c r="DN106" s="3"/>
      <c r="DO106" s="11"/>
      <c r="DP106" s="11"/>
      <c r="DQ106" s="3"/>
      <c r="DR106" s="11"/>
      <c r="DS106" s="11"/>
      <c r="DT106" s="3"/>
      <c r="DU106" s="11"/>
      <c r="DV106" s="11"/>
      <c r="DW106" s="3"/>
      <c r="DX106" s="11"/>
      <c r="DY106" s="11"/>
      <c r="DZ106" s="3"/>
      <c r="EA106" s="11"/>
      <c r="EB106" s="11"/>
      <c r="EC106" s="3"/>
      <c r="ED106" s="11"/>
      <c r="EE106" s="11"/>
      <c r="EF106" s="3"/>
      <c r="EG106" s="11"/>
      <c r="EH106" s="11"/>
      <c r="EI106" s="3"/>
      <c r="EJ106" s="3" t="s">
        <v>2766</v>
      </c>
      <c r="EK106" s="11"/>
      <c r="EL106" s="3"/>
    </row>
    <row r="107" spans="1:142" x14ac:dyDescent="0.25">
      <c r="A107" s="28" t="s">
        <v>2767</v>
      </c>
      <c r="B107" s="28" t="s">
        <v>2768</v>
      </c>
      <c r="C107" s="29" t="s">
        <v>142</v>
      </c>
      <c r="D107" s="29"/>
      <c r="E107" s="11">
        <v>200</v>
      </c>
      <c r="F107" s="29"/>
      <c r="G107" s="28"/>
      <c r="H107" s="29" t="s">
        <v>2763</v>
      </c>
      <c r="I107" s="11"/>
      <c r="J107" s="29"/>
      <c r="K107" s="29" t="s">
        <v>144</v>
      </c>
      <c r="L107" s="11"/>
      <c r="M107" s="29"/>
      <c r="N107" s="11">
        <v>2590</v>
      </c>
      <c r="O107" s="11"/>
      <c r="P107" s="29"/>
      <c r="Q107" s="29" t="s">
        <v>146</v>
      </c>
      <c r="R107" s="11"/>
      <c r="S107" s="29"/>
      <c r="T107" s="29" t="s">
        <v>162</v>
      </c>
      <c r="U107" s="11"/>
      <c r="V107" s="29"/>
      <c r="W107" s="11"/>
      <c r="X107" s="29"/>
      <c r="Y107" s="11" t="s">
        <v>157</v>
      </c>
      <c r="Z107" s="11"/>
      <c r="AA107" s="29"/>
      <c r="AB107" s="11" t="s">
        <v>157</v>
      </c>
      <c r="AC107" s="11"/>
      <c r="AD107" s="29"/>
      <c r="AE107" s="11" t="s">
        <v>157</v>
      </c>
      <c r="AF107" s="11"/>
      <c r="AG107" s="29"/>
      <c r="AH107" s="11" t="s">
        <v>157</v>
      </c>
      <c r="AI107" s="11"/>
      <c r="AJ107" s="29"/>
      <c r="AK107" s="11" t="s">
        <v>157</v>
      </c>
      <c r="AL107" s="11"/>
      <c r="AM107" s="29"/>
      <c r="AN107" s="11" t="s">
        <v>157</v>
      </c>
      <c r="AO107" s="11"/>
      <c r="AP107" s="29"/>
      <c r="AQ107" s="11" t="s">
        <v>157</v>
      </c>
      <c r="AR107" s="11"/>
      <c r="AS107" s="29"/>
      <c r="AT107" s="11" t="s">
        <v>157</v>
      </c>
      <c r="AU107" s="11"/>
      <c r="AV107" s="29"/>
      <c r="AW107" s="11" t="s">
        <v>157</v>
      </c>
      <c r="AX107" s="11"/>
      <c r="AY107" s="29"/>
      <c r="AZ107" s="11" t="s">
        <v>157</v>
      </c>
      <c r="BA107" s="11">
        <v>100</v>
      </c>
      <c r="BB107" s="29"/>
      <c r="BC107" s="29" t="s">
        <v>150</v>
      </c>
      <c r="BD107" s="11">
        <v>25</v>
      </c>
      <c r="BE107" s="29"/>
      <c r="BF107" s="25" t="s">
        <v>2769</v>
      </c>
      <c r="BG107" s="11"/>
      <c r="BH107" s="29"/>
      <c r="BI107" s="29" t="s">
        <v>2765</v>
      </c>
      <c r="BJ107" s="11"/>
      <c r="BK107" s="29"/>
      <c r="BL107" s="29" t="s">
        <v>152</v>
      </c>
      <c r="BM107" s="11">
        <v>75</v>
      </c>
      <c r="BN107" s="29"/>
      <c r="BO107" s="29"/>
      <c r="BP107" s="11"/>
      <c r="BQ107" s="29"/>
      <c r="BR107" s="29"/>
      <c r="BS107" s="11"/>
      <c r="BT107" s="29"/>
      <c r="BU107" s="29"/>
      <c r="BV107" s="11"/>
      <c r="BW107" s="29"/>
      <c r="BX107" s="11"/>
      <c r="BY107" s="29"/>
      <c r="BZ107" s="11"/>
      <c r="CA107" s="11"/>
      <c r="CB107" s="29"/>
      <c r="CC107" s="11"/>
      <c r="CD107" s="11"/>
      <c r="CE107" s="29"/>
      <c r="CF107" s="11"/>
      <c r="CG107" s="11"/>
      <c r="CH107" s="29"/>
      <c r="CI107" s="11"/>
      <c r="CJ107" s="11"/>
      <c r="CK107" s="29"/>
      <c r="CL107" s="11"/>
      <c r="CM107" s="11"/>
      <c r="CN107" s="29"/>
      <c r="CO107" s="11"/>
      <c r="CP107" s="11"/>
      <c r="CQ107" s="29"/>
      <c r="CR107" s="11"/>
      <c r="CS107" s="11"/>
      <c r="CT107" s="29"/>
      <c r="CU107" s="11"/>
      <c r="CV107" s="11"/>
      <c r="CW107" s="29"/>
      <c r="CX107" s="11"/>
      <c r="CY107" s="11"/>
      <c r="CZ107" s="29"/>
      <c r="DA107" s="11"/>
      <c r="DB107" s="11"/>
      <c r="DC107" s="29"/>
      <c r="DD107" s="11"/>
      <c r="DE107" s="29"/>
      <c r="DF107" s="11"/>
      <c r="DG107" s="11"/>
      <c r="DH107" s="29"/>
      <c r="DI107" s="11"/>
      <c r="DJ107" s="11"/>
      <c r="DK107" s="29"/>
      <c r="DL107" s="11"/>
      <c r="DM107" s="11"/>
      <c r="DN107" s="29"/>
      <c r="DO107" s="11"/>
      <c r="DP107" s="11"/>
      <c r="DQ107" s="29"/>
      <c r="DR107" s="11"/>
      <c r="DS107" s="11"/>
      <c r="DT107" s="29"/>
      <c r="DU107" s="11"/>
      <c r="DV107" s="11"/>
      <c r="DW107" s="29"/>
      <c r="DX107" s="11"/>
      <c r="DY107" s="11"/>
      <c r="DZ107" s="29"/>
      <c r="EA107" s="11"/>
      <c r="EB107" s="11"/>
      <c r="EC107" s="29"/>
      <c r="ED107" s="11"/>
      <c r="EE107" s="11"/>
      <c r="EF107" s="29"/>
      <c r="EG107" s="11"/>
      <c r="EH107" s="11"/>
      <c r="EI107" s="29"/>
      <c r="EJ107" s="29" t="s">
        <v>2770</v>
      </c>
      <c r="EK107" s="11"/>
      <c r="EL107" s="29"/>
    </row>
    <row r="108" spans="1:142" x14ac:dyDescent="0.25">
      <c r="A108" s="28"/>
      <c r="B108" s="28"/>
      <c r="C108" s="29"/>
      <c r="D108" s="29"/>
      <c r="E108" s="11"/>
      <c r="F108" s="29"/>
      <c r="G108" s="28"/>
      <c r="H108" s="29"/>
      <c r="I108" s="11"/>
      <c r="J108" s="29"/>
      <c r="K108" s="29"/>
      <c r="L108" s="11"/>
      <c r="M108" s="29"/>
      <c r="N108" s="11">
        <v>2563</v>
      </c>
      <c r="O108" s="11"/>
      <c r="P108" s="29"/>
      <c r="Q108" s="29"/>
      <c r="R108" s="11"/>
      <c r="S108" s="29"/>
      <c r="T108" s="29"/>
      <c r="U108" s="11"/>
      <c r="V108" s="29"/>
      <c r="W108" s="11"/>
      <c r="X108" s="29"/>
      <c r="Y108" s="11"/>
      <c r="Z108" s="11"/>
      <c r="AA108" s="29"/>
      <c r="AB108" s="11"/>
      <c r="AC108" s="11"/>
      <c r="AD108" s="29"/>
      <c r="AE108" s="11"/>
      <c r="AF108" s="11"/>
      <c r="AG108" s="29"/>
      <c r="AH108" s="11"/>
      <c r="AI108" s="11"/>
      <c r="AJ108" s="29"/>
      <c r="AK108" s="11"/>
      <c r="AL108" s="11"/>
      <c r="AM108" s="29"/>
      <c r="AN108" s="11"/>
      <c r="AO108" s="11"/>
      <c r="AP108" s="29"/>
      <c r="AQ108" s="11"/>
      <c r="AR108" s="11"/>
      <c r="AS108" s="29"/>
      <c r="AT108" s="11"/>
      <c r="AU108" s="11"/>
      <c r="AV108" s="29"/>
      <c r="AW108" s="11"/>
      <c r="AX108" s="11"/>
      <c r="AY108" s="29"/>
      <c r="AZ108" s="11"/>
      <c r="BA108" s="11"/>
      <c r="BB108" s="29"/>
      <c r="BC108" s="29"/>
      <c r="BD108" s="11"/>
      <c r="BE108" s="29"/>
      <c r="BF108" s="25"/>
      <c r="BG108" s="11"/>
      <c r="BH108" s="29"/>
      <c r="BI108" s="29"/>
      <c r="BJ108" s="11"/>
      <c r="BK108" s="29"/>
      <c r="BL108" s="29"/>
      <c r="BM108" s="11"/>
      <c r="BN108" s="29"/>
      <c r="BO108" s="29"/>
      <c r="BP108" s="11"/>
      <c r="BQ108" s="29"/>
      <c r="BR108" s="29"/>
      <c r="BS108" s="11"/>
      <c r="BT108" s="29"/>
      <c r="BU108" s="29"/>
      <c r="BV108" s="11"/>
      <c r="BW108" s="29"/>
      <c r="BX108" s="11"/>
      <c r="BY108" s="29"/>
      <c r="BZ108" s="11"/>
      <c r="CA108" s="11"/>
      <c r="CB108" s="29"/>
      <c r="CC108" s="11"/>
      <c r="CD108" s="11"/>
      <c r="CE108" s="29"/>
      <c r="CF108" s="11"/>
      <c r="CG108" s="11"/>
      <c r="CH108" s="29"/>
      <c r="CI108" s="11"/>
      <c r="CJ108" s="11"/>
      <c r="CK108" s="29"/>
      <c r="CL108" s="11"/>
      <c r="CM108" s="11"/>
      <c r="CN108" s="29"/>
      <c r="CO108" s="11"/>
      <c r="CP108" s="11"/>
      <c r="CQ108" s="29"/>
      <c r="CR108" s="11"/>
      <c r="CS108" s="11"/>
      <c r="CT108" s="29"/>
      <c r="CU108" s="11"/>
      <c r="CV108" s="11"/>
      <c r="CW108" s="29"/>
      <c r="CX108" s="11"/>
      <c r="CY108" s="11"/>
      <c r="CZ108" s="29"/>
      <c r="DA108" s="11"/>
      <c r="DB108" s="11"/>
      <c r="DC108" s="29"/>
      <c r="DD108" s="11"/>
      <c r="DE108" s="29"/>
      <c r="DF108" s="11"/>
      <c r="DG108" s="11"/>
      <c r="DH108" s="29"/>
      <c r="DI108" s="11"/>
      <c r="DJ108" s="11"/>
      <c r="DK108" s="29"/>
      <c r="DL108" s="11"/>
      <c r="DM108" s="11"/>
      <c r="DN108" s="29"/>
      <c r="DO108" s="11"/>
      <c r="DP108" s="11"/>
      <c r="DQ108" s="29"/>
      <c r="DR108" s="11"/>
      <c r="DS108" s="11"/>
      <c r="DT108" s="29"/>
      <c r="DU108" s="11"/>
      <c r="DV108" s="11"/>
      <c r="DW108" s="29"/>
      <c r="DX108" s="11"/>
      <c r="DY108" s="11"/>
      <c r="DZ108" s="29"/>
      <c r="EA108" s="11"/>
      <c r="EB108" s="11"/>
      <c r="EC108" s="29"/>
      <c r="ED108" s="11"/>
      <c r="EE108" s="11"/>
      <c r="EF108" s="29"/>
      <c r="EG108" s="11"/>
      <c r="EH108" s="11"/>
      <c r="EI108" s="29"/>
      <c r="EJ108" s="29"/>
      <c r="EK108" s="11"/>
      <c r="EL108" s="29"/>
    </row>
    <row r="109" spans="1:142" x14ac:dyDescent="0.25">
      <c r="A109" s="65">
        <v>43362.444120370397</v>
      </c>
      <c r="B109" s="65">
        <v>43362.4464351852</v>
      </c>
      <c r="C109" s="66" t="s">
        <v>142</v>
      </c>
      <c r="D109" s="66"/>
      <c r="E109" s="11">
        <v>200</v>
      </c>
      <c r="F109" s="66"/>
      <c r="G109" s="65"/>
      <c r="H109" s="66" t="s">
        <v>2884</v>
      </c>
      <c r="I109" s="11"/>
      <c r="J109" s="66"/>
      <c r="K109" s="66" t="s">
        <v>144</v>
      </c>
      <c r="L109" s="11"/>
      <c r="M109" s="66"/>
      <c r="N109" s="11">
        <v>2590</v>
      </c>
      <c r="O109" s="11"/>
      <c r="P109" s="66"/>
      <c r="Q109" s="66" t="s">
        <v>146</v>
      </c>
      <c r="R109" s="11"/>
      <c r="S109" s="66"/>
      <c r="T109" s="66" t="s">
        <v>162</v>
      </c>
      <c r="U109" s="11"/>
      <c r="V109" s="66"/>
      <c r="W109" s="11"/>
      <c r="X109" s="66"/>
      <c r="Y109" s="11" t="s">
        <v>157</v>
      </c>
      <c r="Z109" s="11"/>
      <c r="AA109" s="66"/>
      <c r="AB109" s="11" t="s">
        <v>157</v>
      </c>
      <c r="AC109" s="11"/>
      <c r="AD109" s="66"/>
      <c r="AE109" s="11" t="s">
        <v>157</v>
      </c>
      <c r="AF109" s="11"/>
      <c r="AG109" s="66"/>
      <c r="AH109" s="11" t="s">
        <v>157</v>
      </c>
      <c r="AI109" s="11"/>
      <c r="AJ109" s="66"/>
      <c r="AK109" s="11" t="s">
        <v>157</v>
      </c>
      <c r="AL109" s="11"/>
      <c r="AM109" s="66"/>
      <c r="AN109" s="11" t="s">
        <v>157</v>
      </c>
      <c r="AO109" s="11"/>
      <c r="AP109" s="66"/>
      <c r="AQ109" s="11" t="s">
        <v>157</v>
      </c>
      <c r="AR109" s="11"/>
      <c r="AS109" s="66"/>
      <c r="AT109" s="11" t="s">
        <v>157</v>
      </c>
      <c r="AU109" s="11"/>
      <c r="AV109" s="66"/>
      <c r="AW109" s="11" t="s">
        <v>157</v>
      </c>
      <c r="AX109" s="11"/>
      <c r="AY109" s="66"/>
      <c r="AZ109" s="11" t="s">
        <v>157</v>
      </c>
      <c r="BA109" s="11">
        <v>100</v>
      </c>
      <c r="BB109" s="66"/>
      <c r="BC109" s="66" t="s">
        <v>150</v>
      </c>
      <c r="BD109" s="11">
        <v>25</v>
      </c>
      <c r="BE109" s="66"/>
      <c r="BF109" s="25">
        <v>43300</v>
      </c>
      <c r="BG109" s="11"/>
      <c r="BH109" s="66"/>
      <c r="BI109" s="66" t="s">
        <v>2885</v>
      </c>
      <c r="BJ109" s="11"/>
      <c r="BK109" s="66"/>
      <c r="BL109" s="66" t="s">
        <v>152</v>
      </c>
      <c r="BM109" s="11">
        <v>75</v>
      </c>
      <c r="BN109" s="66"/>
      <c r="BO109" s="66"/>
      <c r="BP109" s="11"/>
      <c r="BQ109" s="66"/>
      <c r="BR109" s="66"/>
      <c r="BS109" s="11"/>
      <c r="BT109" s="66"/>
      <c r="BU109" s="66"/>
      <c r="BV109" s="11"/>
      <c r="BW109" s="66"/>
      <c r="BX109" s="11"/>
      <c r="BY109" s="66"/>
      <c r="BZ109" s="11"/>
      <c r="CA109" s="11"/>
      <c r="CB109" s="66"/>
      <c r="CC109" s="11"/>
      <c r="CD109" s="11"/>
      <c r="CE109" s="66"/>
      <c r="CF109" s="11"/>
      <c r="CG109" s="11"/>
      <c r="CH109" s="66"/>
      <c r="CI109" s="11"/>
      <c r="CJ109" s="11"/>
      <c r="CK109" s="66"/>
      <c r="CL109" s="11"/>
      <c r="CM109" s="11"/>
      <c r="CN109" s="66"/>
      <c r="CO109" s="11"/>
      <c r="CP109" s="11"/>
      <c r="CQ109" s="66"/>
      <c r="CR109" s="11"/>
      <c r="CS109" s="11"/>
      <c r="CT109" s="66"/>
      <c r="CU109" s="11"/>
      <c r="CV109" s="11"/>
      <c r="CW109" s="66"/>
      <c r="CX109" s="11"/>
      <c r="CY109" s="11"/>
      <c r="CZ109" s="66"/>
      <c r="DA109" s="11"/>
      <c r="DB109" s="11"/>
      <c r="DC109" s="66"/>
      <c r="DD109" s="11"/>
      <c r="DE109" s="66"/>
      <c r="DF109" s="11"/>
      <c r="DG109" s="11"/>
      <c r="DH109" s="66"/>
      <c r="DI109" s="11"/>
      <c r="DJ109" s="11"/>
      <c r="DK109" s="66"/>
      <c r="DL109" s="11"/>
      <c r="DM109" s="11"/>
      <c r="DN109" s="66"/>
      <c r="DO109" s="11"/>
      <c r="DP109" s="11"/>
      <c r="DQ109" s="66"/>
      <c r="DR109" s="11"/>
      <c r="DS109" s="11"/>
      <c r="DT109" s="66"/>
      <c r="DU109" s="11"/>
      <c r="DV109" s="11"/>
      <c r="DW109" s="66"/>
      <c r="DX109" s="11"/>
      <c r="DY109" s="11"/>
      <c r="DZ109" s="66"/>
      <c r="EA109" s="11"/>
      <c r="EB109" s="11"/>
      <c r="EC109" s="66"/>
      <c r="ED109" s="11"/>
      <c r="EE109" s="11"/>
      <c r="EF109" s="66"/>
      <c r="EG109" s="11"/>
      <c r="EH109" s="11"/>
      <c r="EI109" s="66"/>
      <c r="EJ109" s="66" t="s">
        <v>2886</v>
      </c>
      <c r="EK109" s="11"/>
      <c r="EL109" s="66"/>
    </row>
    <row r="110" spans="1:142" x14ac:dyDescent="0.25">
      <c r="A110" s="65">
        <v>43362.609976851803</v>
      </c>
      <c r="B110" s="65">
        <v>43362.616296296299</v>
      </c>
      <c r="C110" s="66" t="s">
        <v>142</v>
      </c>
      <c r="D110" s="66"/>
      <c r="E110" s="11">
        <v>100</v>
      </c>
      <c r="F110" s="66"/>
      <c r="G110" s="65"/>
      <c r="H110" s="66" t="s">
        <v>2887</v>
      </c>
      <c r="I110" s="11"/>
      <c r="J110" s="66"/>
      <c r="K110" s="66" t="s">
        <v>144</v>
      </c>
      <c r="L110" s="11"/>
      <c r="M110" s="66"/>
      <c r="N110" s="11">
        <v>2579</v>
      </c>
      <c r="O110" s="11"/>
      <c r="P110" s="66"/>
      <c r="Q110" s="66" t="s">
        <v>146</v>
      </c>
      <c r="R110" s="11"/>
      <c r="S110" s="66"/>
      <c r="T110" s="66" t="s">
        <v>162</v>
      </c>
      <c r="U110" s="11"/>
      <c r="V110" s="66"/>
      <c r="W110" s="11"/>
      <c r="X110" s="66"/>
      <c r="Y110" s="11" t="s">
        <v>157</v>
      </c>
      <c r="Z110" s="11"/>
      <c r="AA110" s="66"/>
      <c r="AB110" s="11" t="s">
        <v>157</v>
      </c>
      <c r="AC110" s="11"/>
      <c r="AD110" s="66"/>
      <c r="AE110" s="11" t="s">
        <v>157</v>
      </c>
      <c r="AF110" s="11"/>
      <c r="AG110" s="66"/>
      <c r="AH110" s="11" t="s">
        <v>157</v>
      </c>
      <c r="AI110" s="11"/>
      <c r="AJ110" s="66"/>
      <c r="AK110" s="11" t="s">
        <v>157</v>
      </c>
      <c r="AL110" s="11"/>
      <c r="AM110" s="66"/>
      <c r="AN110" s="11" t="s">
        <v>157</v>
      </c>
      <c r="AO110" s="11"/>
      <c r="AP110" s="66"/>
      <c r="AQ110" s="11" t="s">
        <v>157</v>
      </c>
      <c r="AR110" s="11"/>
      <c r="AS110" s="66"/>
      <c r="AT110" s="11" t="s">
        <v>157</v>
      </c>
      <c r="AU110" s="11"/>
      <c r="AV110" s="66"/>
      <c r="AW110" s="11" t="s">
        <v>157</v>
      </c>
      <c r="AX110" s="11"/>
      <c r="AY110" s="66"/>
      <c r="AZ110" s="11" t="s">
        <v>157</v>
      </c>
      <c r="BA110" s="11">
        <v>100</v>
      </c>
      <c r="BB110" s="66"/>
      <c r="BC110" s="66" t="s">
        <v>258</v>
      </c>
      <c r="BD110" s="11">
        <v>0</v>
      </c>
      <c r="BE110" s="66"/>
      <c r="BF110" s="25"/>
      <c r="BG110" s="11"/>
      <c r="BH110" s="66"/>
      <c r="BI110" s="66"/>
      <c r="BJ110" s="11"/>
      <c r="BK110" s="66"/>
      <c r="BL110" s="66"/>
      <c r="BM110" s="11">
        <v>0</v>
      </c>
      <c r="BN110" s="66"/>
      <c r="BO110" s="66"/>
      <c r="BP110" s="11"/>
      <c r="BQ110" s="66"/>
      <c r="BR110" s="66"/>
      <c r="BS110" s="11"/>
      <c r="BT110" s="66"/>
      <c r="BU110" s="66"/>
      <c r="BV110" s="11"/>
      <c r="BW110" s="66"/>
      <c r="BX110" s="11"/>
      <c r="BY110" s="66"/>
      <c r="BZ110" s="11"/>
      <c r="CA110" s="11"/>
      <c r="CB110" s="66"/>
      <c r="CC110" s="11"/>
      <c r="CD110" s="11"/>
      <c r="CE110" s="66"/>
      <c r="CF110" s="11"/>
      <c r="CG110" s="11"/>
      <c r="CH110" s="66"/>
      <c r="CI110" s="11"/>
      <c r="CJ110" s="11"/>
      <c r="CK110" s="66"/>
      <c r="CL110" s="11"/>
      <c r="CM110" s="11"/>
      <c r="CN110" s="66"/>
      <c r="CO110" s="11"/>
      <c r="CP110" s="11"/>
      <c r="CQ110" s="66"/>
      <c r="CR110" s="11"/>
      <c r="CS110" s="11"/>
      <c r="CT110" s="66"/>
      <c r="CU110" s="11"/>
      <c r="CV110" s="11"/>
      <c r="CW110" s="66"/>
      <c r="CX110" s="11"/>
      <c r="CY110" s="11"/>
      <c r="CZ110" s="66"/>
      <c r="DA110" s="11"/>
      <c r="DB110" s="11"/>
      <c r="DC110" s="66"/>
      <c r="DD110" s="11"/>
      <c r="DE110" s="66"/>
      <c r="DF110" s="11"/>
      <c r="DG110" s="11"/>
      <c r="DH110" s="66"/>
      <c r="DI110" s="11"/>
      <c r="DJ110" s="11"/>
      <c r="DK110" s="66"/>
      <c r="DL110" s="11"/>
      <c r="DM110" s="11"/>
      <c r="DN110" s="66"/>
      <c r="DO110" s="11"/>
      <c r="DP110" s="11"/>
      <c r="DQ110" s="66"/>
      <c r="DR110" s="11"/>
      <c r="DS110" s="11"/>
      <c r="DT110" s="66"/>
      <c r="DU110" s="11"/>
      <c r="DV110" s="11"/>
      <c r="DW110" s="66"/>
      <c r="DX110" s="11"/>
      <c r="DY110" s="11"/>
      <c r="DZ110" s="66"/>
      <c r="EA110" s="11"/>
      <c r="EB110" s="11"/>
      <c r="EC110" s="66"/>
      <c r="ED110" s="11"/>
      <c r="EE110" s="11"/>
      <c r="EF110" s="66"/>
      <c r="EG110" s="11"/>
      <c r="EH110" s="11"/>
      <c r="EI110" s="66"/>
      <c r="EJ110" s="66" t="s">
        <v>2888</v>
      </c>
      <c r="EK110" s="11"/>
      <c r="EL110" s="66"/>
    </row>
    <row r="111" spans="1:142" x14ac:dyDescent="0.25">
      <c r="A111" s="65">
        <v>43362.823738425897</v>
      </c>
      <c r="B111" s="65">
        <v>43362.830138888901</v>
      </c>
      <c r="C111" s="66" t="s">
        <v>142</v>
      </c>
      <c r="D111" s="66"/>
      <c r="E111" s="11">
        <v>190</v>
      </c>
      <c r="F111" s="66"/>
      <c r="G111" s="65"/>
      <c r="H111" s="66" t="s">
        <v>2889</v>
      </c>
      <c r="I111" s="11"/>
      <c r="J111" s="66"/>
      <c r="K111" s="66" t="s">
        <v>144</v>
      </c>
      <c r="L111" s="11"/>
      <c r="M111" s="66"/>
      <c r="N111" s="11">
        <v>2254</v>
      </c>
      <c r="O111" s="11"/>
      <c r="P111" s="66"/>
      <c r="Q111" s="66" t="s">
        <v>146</v>
      </c>
      <c r="R111" s="11"/>
      <c r="S111" s="66"/>
      <c r="T111" s="66" t="s">
        <v>292</v>
      </c>
      <c r="U111" s="11"/>
      <c r="V111" s="66"/>
      <c r="W111" s="11"/>
      <c r="X111" s="66"/>
      <c r="Y111" s="11" t="s">
        <v>157</v>
      </c>
      <c r="Z111" s="11"/>
      <c r="AA111" s="66"/>
      <c r="AB111" s="11" t="s">
        <v>148</v>
      </c>
      <c r="AC111" s="11"/>
      <c r="AD111" s="66"/>
      <c r="AE111" s="11" t="s">
        <v>157</v>
      </c>
      <c r="AF111" s="11"/>
      <c r="AG111" s="66"/>
      <c r="AH111" s="11" t="s">
        <v>148</v>
      </c>
      <c r="AI111" s="11"/>
      <c r="AJ111" s="66"/>
      <c r="AK111" s="11" t="s">
        <v>157</v>
      </c>
      <c r="AL111" s="11"/>
      <c r="AM111" s="66"/>
      <c r="AN111" s="11" t="s">
        <v>157</v>
      </c>
      <c r="AO111" s="11"/>
      <c r="AP111" s="66"/>
      <c r="AQ111" s="11" t="s">
        <v>157</v>
      </c>
      <c r="AR111" s="11"/>
      <c r="AS111" s="66"/>
      <c r="AT111" s="11" t="s">
        <v>157</v>
      </c>
      <c r="AU111" s="11"/>
      <c r="AV111" s="66"/>
      <c r="AW111" s="11" t="s">
        <v>157</v>
      </c>
      <c r="AX111" s="11"/>
      <c r="AY111" s="66"/>
      <c r="AZ111" s="11" t="s">
        <v>157</v>
      </c>
      <c r="BA111" s="11">
        <v>90</v>
      </c>
      <c r="BB111" s="66"/>
      <c r="BC111" s="66" t="s">
        <v>150</v>
      </c>
      <c r="BD111" s="11">
        <v>25</v>
      </c>
      <c r="BE111" s="66"/>
      <c r="BF111" s="25">
        <v>43343</v>
      </c>
      <c r="BG111" s="11"/>
      <c r="BH111" s="66"/>
      <c r="BI111" s="66" t="s">
        <v>2890</v>
      </c>
      <c r="BJ111" s="11"/>
      <c r="BK111" s="66"/>
      <c r="BL111" s="66" t="s">
        <v>152</v>
      </c>
      <c r="BM111" s="11">
        <v>75</v>
      </c>
      <c r="BN111" s="66"/>
      <c r="BO111" s="66"/>
      <c r="BP111" s="11"/>
      <c r="BQ111" s="66"/>
      <c r="BR111" s="66"/>
      <c r="BS111" s="11"/>
      <c r="BT111" s="66"/>
      <c r="BU111" s="66"/>
      <c r="BV111" s="11"/>
      <c r="BW111" s="66"/>
      <c r="BX111" s="11"/>
      <c r="BY111" s="66"/>
      <c r="BZ111" s="11"/>
      <c r="CA111" s="11"/>
      <c r="CB111" s="66"/>
      <c r="CC111" s="11"/>
      <c r="CD111" s="11"/>
      <c r="CE111" s="66"/>
      <c r="CF111" s="11"/>
      <c r="CG111" s="11"/>
      <c r="CH111" s="66"/>
      <c r="CI111" s="11"/>
      <c r="CJ111" s="11"/>
      <c r="CK111" s="66"/>
      <c r="CL111" s="11"/>
      <c r="CM111" s="11"/>
      <c r="CN111" s="66"/>
      <c r="CO111" s="11"/>
      <c r="CP111" s="11"/>
      <c r="CQ111" s="66"/>
      <c r="CR111" s="11"/>
      <c r="CS111" s="11"/>
      <c r="CT111" s="66"/>
      <c r="CU111" s="11"/>
      <c r="CV111" s="11"/>
      <c r="CW111" s="66"/>
      <c r="CX111" s="11"/>
      <c r="CY111" s="11"/>
      <c r="CZ111" s="66"/>
      <c r="DA111" s="11"/>
      <c r="DB111" s="11"/>
      <c r="DC111" s="66"/>
      <c r="DD111" s="11"/>
      <c r="DE111" s="66"/>
      <c r="DF111" s="11"/>
      <c r="DG111" s="11"/>
      <c r="DH111" s="66"/>
      <c r="DI111" s="11"/>
      <c r="DJ111" s="11"/>
      <c r="DK111" s="66"/>
      <c r="DL111" s="11"/>
      <c r="DM111" s="11"/>
      <c r="DN111" s="66"/>
      <c r="DO111" s="11"/>
      <c r="DP111" s="11"/>
      <c r="DQ111" s="66"/>
      <c r="DR111" s="11"/>
      <c r="DS111" s="11"/>
      <c r="DT111" s="66"/>
      <c r="DU111" s="11"/>
      <c r="DV111" s="11"/>
      <c r="DW111" s="66"/>
      <c r="DX111" s="11"/>
      <c r="DY111" s="11"/>
      <c r="DZ111" s="66"/>
      <c r="EA111" s="11"/>
      <c r="EB111" s="11"/>
      <c r="EC111" s="66"/>
      <c r="ED111" s="11"/>
      <c r="EE111" s="11"/>
      <c r="EF111" s="66"/>
      <c r="EG111" s="11"/>
      <c r="EH111" s="11"/>
      <c r="EI111" s="66"/>
      <c r="EJ111" s="66" t="s">
        <v>2891</v>
      </c>
      <c r="EK111" s="11"/>
      <c r="EL111" s="66"/>
    </row>
    <row r="112" spans="1:142" x14ac:dyDescent="0.25">
      <c r="A112" s="65">
        <v>43362.842094907399</v>
      </c>
      <c r="B112" s="65">
        <v>43362.8458680556</v>
      </c>
      <c r="C112" s="66" t="s">
        <v>142</v>
      </c>
      <c r="D112" s="66"/>
      <c r="E112" s="11">
        <v>190</v>
      </c>
      <c r="F112" s="66"/>
      <c r="G112" s="65"/>
      <c r="H112" s="66" t="s">
        <v>2892</v>
      </c>
      <c r="I112" s="11"/>
      <c r="J112" s="66"/>
      <c r="K112" s="66" t="s">
        <v>144</v>
      </c>
      <c r="L112" s="11"/>
      <c r="M112" s="66"/>
      <c r="N112" s="11">
        <v>2254</v>
      </c>
      <c r="O112" s="11"/>
      <c r="P112" s="66"/>
      <c r="Q112" s="66" t="s">
        <v>146</v>
      </c>
      <c r="R112" s="11"/>
      <c r="S112" s="66"/>
      <c r="T112" s="66" t="s">
        <v>292</v>
      </c>
      <c r="U112" s="11"/>
      <c r="V112" s="66"/>
      <c r="W112" s="11"/>
      <c r="X112" s="66"/>
      <c r="Y112" s="11" t="s">
        <v>157</v>
      </c>
      <c r="Z112" s="11"/>
      <c r="AA112" s="66"/>
      <c r="AB112" s="11" t="s">
        <v>148</v>
      </c>
      <c r="AC112" s="11"/>
      <c r="AD112" s="66"/>
      <c r="AE112" s="11" t="s">
        <v>157</v>
      </c>
      <c r="AF112" s="11"/>
      <c r="AG112" s="66"/>
      <c r="AH112" s="11" t="s">
        <v>148</v>
      </c>
      <c r="AI112" s="11"/>
      <c r="AJ112" s="66"/>
      <c r="AK112" s="11" t="s">
        <v>157</v>
      </c>
      <c r="AL112" s="11"/>
      <c r="AM112" s="66"/>
      <c r="AN112" s="11" t="s">
        <v>157</v>
      </c>
      <c r="AO112" s="11"/>
      <c r="AP112" s="66"/>
      <c r="AQ112" s="11" t="s">
        <v>157</v>
      </c>
      <c r="AR112" s="11"/>
      <c r="AS112" s="66"/>
      <c r="AT112" s="11" t="s">
        <v>157</v>
      </c>
      <c r="AU112" s="11"/>
      <c r="AV112" s="66"/>
      <c r="AW112" s="11" t="s">
        <v>157</v>
      </c>
      <c r="AX112" s="11"/>
      <c r="AY112" s="66"/>
      <c r="AZ112" s="11" t="s">
        <v>157</v>
      </c>
      <c r="BA112" s="11">
        <v>90</v>
      </c>
      <c r="BB112" s="66"/>
      <c r="BC112" s="66" t="s">
        <v>150</v>
      </c>
      <c r="BD112" s="11">
        <v>25</v>
      </c>
      <c r="BE112" s="66"/>
      <c r="BF112" s="25">
        <v>43343</v>
      </c>
      <c r="BG112" s="11"/>
      <c r="BH112" s="66"/>
      <c r="BI112" s="66" t="s">
        <v>2893</v>
      </c>
      <c r="BJ112" s="11"/>
      <c r="BK112" s="66"/>
      <c r="BL112" s="66" t="s">
        <v>152</v>
      </c>
      <c r="BM112" s="11">
        <v>75</v>
      </c>
      <c r="BN112" s="66"/>
      <c r="BO112" s="66"/>
      <c r="BP112" s="11"/>
      <c r="BQ112" s="66"/>
      <c r="BR112" s="66"/>
      <c r="BS112" s="11"/>
      <c r="BT112" s="66"/>
      <c r="BU112" s="66"/>
      <c r="BV112" s="11"/>
      <c r="BW112" s="66"/>
      <c r="BX112" s="11"/>
      <c r="BY112" s="66"/>
      <c r="BZ112" s="11"/>
      <c r="CA112" s="11"/>
      <c r="CB112" s="66"/>
      <c r="CC112" s="11"/>
      <c r="CD112" s="11"/>
      <c r="CE112" s="66"/>
      <c r="CF112" s="11"/>
      <c r="CG112" s="11"/>
      <c r="CH112" s="66"/>
      <c r="CI112" s="11"/>
      <c r="CJ112" s="11"/>
      <c r="CK112" s="66"/>
      <c r="CL112" s="11"/>
      <c r="CM112" s="11"/>
      <c r="CN112" s="66"/>
      <c r="CO112" s="11"/>
      <c r="CP112" s="11"/>
      <c r="CQ112" s="66"/>
      <c r="CR112" s="11"/>
      <c r="CS112" s="11"/>
      <c r="CT112" s="66"/>
      <c r="CU112" s="11"/>
      <c r="CV112" s="11"/>
      <c r="CW112" s="66"/>
      <c r="CX112" s="11"/>
      <c r="CY112" s="11"/>
      <c r="CZ112" s="66"/>
      <c r="DA112" s="11"/>
      <c r="DB112" s="11"/>
      <c r="DC112" s="66"/>
      <c r="DD112" s="11"/>
      <c r="DE112" s="66"/>
      <c r="DF112" s="11"/>
      <c r="DG112" s="11"/>
      <c r="DH112" s="66"/>
      <c r="DI112" s="11"/>
      <c r="DJ112" s="11"/>
      <c r="DK112" s="66"/>
      <c r="DL112" s="11"/>
      <c r="DM112" s="11"/>
      <c r="DN112" s="66"/>
      <c r="DO112" s="11"/>
      <c r="DP112" s="11"/>
      <c r="DQ112" s="66"/>
      <c r="DR112" s="11"/>
      <c r="DS112" s="11"/>
      <c r="DT112" s="66"/>
      <c r="DU112" s="11"/>
      <c r="DV112" s="11"/>
      <c r="DW112" s="66"/>
      <c r="DX112" s="11"/>
      <c r="DY112" s="11"/>
      <c r="DZ112" s="66"/>
      <c r="EA112" s="11"/>
      <c r="EB112" s="11"/>
      <c r="EC112" s="66"/>
      <c r="ED112" s="11"/>
      <c r="EE112" s="11"/>
      <c r="EF112" s="66"/>
      <c r="EG112" s="11"/>
      <c r="EH112" s="11"/>
      <c r="EI112" s="66"/>
      <c r="EJ112" s="66" t="s">
        <v>2894</v>
      </c>
      <c r="EK112" s="11"/>
      <c r="EL112" s="66"/>
    </row>
    <row r="113" spans="1:142" x14ac:dyDescent="0.25">
      <c r="A113" s="65">
        <v>43363.551921296297</v>
      </c>
      <c r="B113" s="65">
        <v>43363.558877314797</v>
      </c>
      <c r="C113" s="66" t="s">
        <v>142</v>
      </c>
      <c r="D113" s="66"/>
      <c r="E113" s="11">
        <v>200</v>
      </c>
      <c r="F113" s="66"/>
      <c r="G113" s="65"/>
      <c r="H113" s="66" t="s">
        <v>2895</v>
      </c>
      <c r="I113" s="11"/>
      <c r="J113" s="66"/>
      <c r="K113" s="66" t="s">
        <v>144</v>
      </c>
      <c r="L113" s="11"/>
      <c r="M113" s="66"/>
      <c r="N113" s="11">
        <v>2702</v>
      </c>
      <c r="O113" s="11"/>
      <c r="P113" s="66"/>
      <c r="Q113" s="66" t="s">
        <v>197</v>
      </c>
      <c r="R113" s="11"/>
      <c r="S113" s="66"/>
      <c r="T113" s="66" t="s">
        <v>156</v>
      </c>
      <c r="U113" s="11"/>
      <c r="V113" s="66"/>
      <c r="W113" s="11"/>
      <c r="X113" s="66"/>
      <c r="Y113" s="11" t="s">
        <v>157</v>
      </c>
      <c r="Z113" s="11"/>
      <c r="AA113" s="66"/>
      <c r="AB113" s="11" t="s">
        <v>157</v>
      </c>
      <c r="AC113" s="11"/>
      <c r="AD113" s="66"/>
      <c r="AE113" s="11" t="s">
        <v>157</v>
      </c>
      <c r="AF113" s="11"/>
      <c r="AG113" s="66"/>
      <c r="AH113" s="11" t="s">
        <v>157</v>
      </c>
      <c r="AI113" s="11"/>
      <c r="AJ113" s="66"/>
      <c r="AK113" s="11" t="s">
        <v>157</v>
      </c>
      <c r="AL113" s="11"/>
      <c r="AM113" s="66"/>
      <c r="AN113" s="11" t="s">
        <v>157</v>
      </c>
      <c r="AO113" s="11"/>
      <c r="AP113" s="66"/>
      <c r="AQ113" s="11" t="s">
        <v>157</v>
      </c>
      <c r="AR113" s="11"/>
      <c r="AS113" s="66"/>
      <c r="AT113" s="11" t="s">
        <v>157</v>
      </c>
      <c r="AU113" s="11"/>
      <c r="AV113" s="66"/>
      <c r="AW113" s="11" t="s">
        <v>157</v>
      </c>
      <c r="AX113" s="11"/>
      <c r="AY113" s="66"/>
      <c r="AZ113" s="11" t="s">
        <v>157</v>
      </c>
      <c r="BA113" s="11">
        <v>100</v>
      </c>
      <c r="BB113" s="66"/>
      <c r="BC113" s="66" t="s">
        <v>150</v>
      </c>
      <c r="BD113" s="11">
        <v>25</v>
      </c>
      <c r="BE113" s="66"/>
      <c r="BF113" s="25">
        <v>43329</v>
      </c>
      <c r="BG113" s="11"/>
      <c r="BH113" s="66"/>
      <c r="BI113" s="66" t="s">
        <v>2896</v>
      </c>
      <c r="BJ113" s="11"/>
      <c r="BK113" s="66"/>
      <c r="BL113" s="66" t="s">
        <v>240</v>
      </c>
      <c r="BM113" s="11">
        <v>75</v>
      </c>
      <c r="BN113" s="66"/>
      <c r="BO113" s="66"/>
      <c r="BP113" s="11"/>
      <c r="BQ113" s="66"/>
      <c r="BR113" s="66"/>
      <c r="BS113" s="11"/>
      <c r="BT113" s="66"/>
      <c r="BU113" s="66"/>
      <c r="BV113" s="11"/>
      <c r="BW113" s="66"/>
      <c r="BX113" s="11"/>
      <c r="BY113" s="66"/>
      <c r="BZ113" s="11"/>
      <c r="CA113" s="11"/>
      <c r="CB113" s="66"/>
      <c r="CC113" s="11"/>
      <c r="CD113" s="11"/>
      <c r="CE113" s="66"/>
      <c r="CF113" s="11"/>
      <c r="CG113" s="11"/>
      <c r="CH113" s="66"/>
      <c r="CI113" s="11"/>
      <c r="CJ113" s="11"/>
      <c r="CK113" s="66"/>
      <c r="CL113" s="11"/>
      <c r="CM113" s="11"/>
      <c r="CN113" s="66"/>
      <c r="CO113" s="11"/>
      <c r="CP113" s="11"/>
      <c r="CQ113" s="66"/>
      <c r="CR113" s="11"/>
      <c r="CS113" s="11"/>
      <c r="CT113" s="66"/>
      <c r="CU113" s="11"/>
      <c r="CV113" s="11"/>
      <c r="CW113" s="66"/>
      <c r="CX113" s="11"/>
      <c r="CY113" s="11"/>
      <c r="CZ113" s="66"/>
      <c r="DA113" s="11"/>
      <c r="DB113" s="11"/>
      <c r="DC113" s="66"/>
      <c r="DD113" s="11"/>
      <c r="DE113" s="66"/>
      <c r="DF113" s="11"/>
      <c r="DG113" s="11"/>
      <c r="DH113" s="66"/>
      <c r="DI113" s="11"/>
      <c r="DJ113" s="11"/>
      <c r="DK113" s="66"/>
      <c r="DL113" s="11"/>
      <c r="DM113" s="11"/>
      <c r="DN113" s="66"/>
      <c r="DO113" s="11"/>
      <c r="DP113" s="11"/>
      <c r="DQ113" s="66"/>
      <c r="DR113" s="11"/>
      <c r="DS113" s="11"/>
      <c r="DT113" s="66"/>
      <c r="DU113" s="11"/>
      <c r="DV113" s="11"/>
      <c r="DW113" s="66"/>
      <c r="DX113" s="11"/>
      <c r="DY113" s="11"/>
      <c r="DZ113" s="66"/>
      <c r="EA113" s="11"/>
      <c r="EB113" s="11"/>
      <c r="EC113" s="66"/>
      <c r="ED113" s="11"/>
      <c r="EE113" s="11"/>
      <c r="EF113" s="66"/>
      <c r="EG113" s="11"/>
      <c r="EH113" s="11"/>
      <c r="EI113" s="66"/>
      <c r="EJ113" s="66" t="s">
        <v>2897</v>
      </c>
      <c r="EK113" s="11"/>
      <c r="EL113" s="66"/>
    </row>
    <row r="114" spans="1:142" x14ac:dyDescent="0.25">
      <c r="A114" s="65">
        <v>43364.327083333301</v>
      </c>
      <c r="B114" s="65">
        <v>43364.5319212963</v>
      </c>
      <c r="C114" s="66" t="s">
        <v>142</v>
      </c>
      <c r="D114" s="66"/>
      <c r="E114" s="11">
        <v>170</v>
      </c>
      <c r="F114" s="66"/>
      <c r="G114" s="65"/>
      <c r="H114" s="66" t="s">
        <v>2898</v>
      </c>
      <c r="I114" s="11"/>
      <c r="J114" s="66"/>
      <c r="K114" s="66" t="s">
        <v>255</v>
      </c>
      <c r="L114" s="11"/>
      <c r="M114" s="66"/>
      <c r="N114" s="11">
        <v>2631</v>
      </c>
      <c r="O114" s="11"/>
      <c r="P114" s="66"/>
      <c r="Q114" s="66" t="s">
        <v>197</v>
      </c>
      <c r="R114" s="11"/>
      <c r="S114" s="66"/>
      <c r="T114" s="66" t="s">
        <v>162</v>
      </c>
      <c r="U114" s="11"/>
      <c r="V114" s="66"/>
      <c r="W114" s="11"/>
      <c r="X114" s="66"/>
      <c r="Y114" s="11" t="s">
        <v>148</v>
      </c>
      <c r="Z114" s="11"/>
      <c r="AA114" s="66"/>
      <c r="AB114" s="11" t="s">
        <v>148</v>
      </c>
      <c r="AC114" s="11"/>
      <c r="AD114" s="66"/>
      <c r="AE114" s="11" t="s">
        <v>148</v>
      </c>
      <c r="AF114" s="11"/>
      <c r="AG114" s="66"/>
      <c r="AH114" s="11" t="s">
        <v>148</v>
      </c>
      <c r="AI114" s="11"/>
      <c r="AJ114" s="66"/>
      <c r="AK114" s="11" t="s">
        <v>148</v>
      </c>
      <c r="AL114" s="11"/>
      <c r="AM114" s="66"/>
      <c r="AN114" s="11" t="s">
        <v>148</v>
      </c>
      <c r="AO114" s="11"/>
      <c r="AP114" s="66"/>
      <c r="AQ114" s="11" t="s">
        <v>157</v>
      </c>
      <c r="AR114" s="11"/>
      <c r="AS114" s="66"/>
      <c r="AT114" s="11" t="s">
        <v>157</v>
      </c>
      <c r="AU114" s="11"/>
      <c r="AV114" s="66"/>
      <c r="AW114" s="11" t="s">
        <v>157</v>
      </c>
      <c r="AX114" s="11"/>
      <c r="AY114" s="66"/>
      <c r="AZ114" s="11" t="s">
        <v>157</v>
      </c>
      <c r="BA114" s="11">
        <v>70</v>
      </c>
      <c r="BB114" s="66"/>
      <c r="BC114" s="66" t="s">
        <v>150</v>
      </c>
      <c r="BD114" s="11">
        <v>25</v>
      </c>
      <c r="BE114" s="66"/>
      <c r="BF114" s="25">
        <v>43363</v>
      </c>
      <c r="BG114" s="11"/>
      <c r="BH114" s="66"/>
      <c r="BI114" s="66" t="s">
        <v>2899</v>
      </c>
      <c r="BJ114" s="11"/>
      <c r="BK114" s="66"/>
      <c r="BL114" s="66" t="s">
        <v>152</v>
      </c>
      <c r="BM114" s="11">
        <v>75</v>
      </c>
      <c r="BN114" s="66"/>
      <c r="BO114" s="66"/>
      <c r="BP114" s="11"/>
      <c r="BQ114" s="66"/>
      <c r="BR114" s="66"/>
      <c r="BS114" s="11"/>
      <c r="BT114" s="66"/>
      <c r="BU114" s="66"/>
      <c r="BV114" s="11"/>
      <c r="BW114" s="66"/>
      <c r="BX114" s="11"/>
      <c r="BY114" s="66"/>
      <c r="BZ114" s="11"/>
      <c r="CA114" s="11"/>
      <c r="CB114" s="66"/>
      <c r="CC114" s="11"/>
      <c r="CD114" s="11"/>
      <c r="CE114" s="66"/>
      <c r="CF114" s="11"/>
      <c r="CG114" s="11"/>
      <c r="CH114" s="66"/>
      <c r="CI114" s="11"/>
      <c r="CJ114" s="11"/>
      <c r="CK114" s="66"/>
      <c r="CL114" s="11"/>
      <c r="CM114" s="11"/>
      <c r="CN114" s="66"/>
      <c r="CO114" s="11"/>
      <c r="CP114" s="11"/>
      <c r="CQ114" s="66"/>
      <c r="CR114" s="11"/>
      <c r="CS114" s="11"/>
      <c r="CT114" s="66"/>
      <c r="CU114" s="11"/>
      <c r="CV114" s="11"/>
      <c r="CW114" s="66"/>
      <c r="CX114" s="11"/>
      <c r="CY114" s="11"/>
      <c r="CZ114" s="66"/>
      <c r="DA114" s="11"/>
      <c r="DB114" s="11"/>
      <c r="DC114" s="66"/>
      <c r="DD114" s="11"/>
      <c r="DE114" s="66"/>
      <c r="DF114" s="11"/>
      <c r="DG114" s="11"/>
      <c r="DH114" s="66"/>
      <c r="DI114" s="11"/>
      <c r="DJ114" s="11"/>
      <c r="DK114" s="66"/>
      <c r="DL114" s="11"/>
      <c r="DM114" s="11"/>
      <c r="DN114" s="66"/>
      <c r="DO114" s="11"/>
      <c r="DP114" s="11"/>
      <c r="DQ114" s="66"/>
      <c r="DR114" s="11"/>
      <c r="DS114" s="11"/>
      <c r="DT114" s="66"/>
      <c r="DU114" s="11"/>
      <c r="DV114" s="11"/>
      <c r="DW114" s="66"/>
      <c r="DX114" s="11"/>
      <c r="DY114" s="11"/>
      <c r="DZ114" s="66"/>
      <c r="EA114" s="11"/>
      <c r="EB114" s="11"/>
      <c r="EC114" s="66"/>
      <c r="ED114" s="11"/>
      <c r="EE114" s="11"/>
      <c r="EF114" s="66"/>
      <c r="EG114" s="11"/>
      <c r="EH114" s="11"/>
      <c r="EI114" s="66"/>
      <c r="EJ114" s="66" t="s">
        <v>2900</v>
      </c>
      <c r="EK114" s="11"/>
      <c r="EL114" s="66"/>
    </row>
    <row r="115" spans="1:142" x14ac:dyDescent="0.25">
      <c r="A115" s="65">
        <v>43364.569722222201</v>
      </c>
      <c r="B115" s="65">
        <v>43364.5709837963</v>
      </c>
      <c r="C115" s="66" t="s">
        <v>142</v>
      </c>
      <c r="D115" s="66"/>
      <c r="E115" s="11">
        <v>200</v>
      </c>
      <c r="F115" s="66"/>
      <c r="G115" s="65"/>
      <c r="H115" s="66" t="s">
        <v>2901</v>
      </c>
      <c r="I115" s="11"/>
      <c r="J115" s="66"/>
      <c r="K115" s="66" t="s">
        <v>255</v>
      </c>
      <c r="L115" s="11"/>
      <c r="M115" s="66"/>
      <c r="N115" s="11">
        <v>2590</v>
      </c>
      <c r="O115" s="11"/>
      <c r="P115" s="66"/>
      <c r="Q115" s="66" t="s">
        <v>146</v>
      </c>
      <c r="R115" s="11"/>
      <c r="S115" s="66"/>
      <c r="T115" s="66" t="s">
        <v>162</v>
      </c>
      <c r="U115" s="11"/>
      <c r="V115" s="66"/>
      <c r="W115" s="11"/>
      <c r="X115" s="66"/>
      <c r="Y115" s="11" t="s">
        <v>157</v>
      </c>
      <c r="Z115" s="11"/>
      <c r="AA115" s="66"/>
      <c r="AB115" s="11" t="s">
        <v>157</v>
      </c>
      <c r="AC115" s="11"/>
      <c r="AD115" s="66"/>
      <c r="AE115" s="11" t="s">
        <v>157</v>
      </c>
      <c r="AF115" s="11"/>
      <c r="AG115" s="66"/>
      <c r="AH115" s="11" t="s">
        <v>157</v>
      </c>
      <c r="AI115" s="11"/>
      <c r="AJ115" s="66"/>
      <c r="AK115" s="11" t="s">
        <v>157</v>
      </c>
      <c r="AL115" s="11"/>
      <c r="AM115" s="66"/>
      <c r="AN115" s="11" t="s">
        <v>157</v>
      </c>
      <c r="AO115" s="11"/>
      <c r="AP115" s="66"/>
      <c r="AQ115" s="11" t="s">
        <v>157</v>
      </c>
      <c r="AR115" s="11"/>
      <c r="AS115" s="66"/>
      <c r="AT115" s="11" t="s">
        <v>157</v>
      </c>
      <c r="AU115" s="11"/>
      <c r="AV115" s="66"/>
      <c r="AW115" s="11" t="s">
        <v>157</v>
      </c>
      <c r="AX115" s="11"/>
      <c r="AY115" s="66"/>
      <c r="AZ115" s="11" t="s">
        <v>157</v>
      </c>
      <c r="BA115" s="11">
        <v>100</v>
      </c>
      <c r="BB115" s="66"/>
      <c r="BC115" s="66" t="s">
        <v>150</v>
      </c>
      <c r="BD115" s="11">
        <v>25</v>
      </c>
      <c r="BE115" s="66"/>
      <c r="BF115" s="25">
        <v>43300</v>
      </c>
      <c r="BG115" s="11"/>
      <c r="BH115" s="66"/>
      <c r="BI115" s="66" t="s">
        <v>2902</v>
      </c>
      <c r="BJ115" s="11"/>
      <c r="BK115" s="66"/>
      <c r="BL115" s="66" t="s">
        <v>152</v>
      </c>
      <c r="BM115" s="11">
        <v>75</v>
      </c>
      <c r="BN115" s="66"/>
      <c r="BO115" s="66"/>
      <c r="BP115" s="11"/>
      <c r="BQ115" s="66"/>
      <c r="BR115" s="66"/>
      <c r="BS115" s="11"/>
      <c r="BT115" s="66"/>
      <c r="BU115" s="66"/>
      <c r="BV115" s="11"/>
      <c r="BW115" s="66"/>
      <c r="BX115" s="11"/>
      <c r="BY115" s="66"/>
      <c r="BZ115" s="11"/>
      <c r="CA115" s="11"/>
      <c r="CB115" s="66"/>
      <c r="CC115" s="11"/>
      <c r="CD115" s="11"/>
      <c r="CE115" s="66"/>
      <c r="CF115" s="11"/>
      <c r="CG115" s="11"/>
      <c r="CH115" s="66"/>
      <c r="CI115" s="11"/>
      <c r="CJ115" s="11"/>
      <c r="CK115" s="66"/>
      <c r="CL115" s="11"/>
      <c r="CM115" s="11"/>
      <c r="CN115" s="66"/>
      <c r="CO115" s="11"/>
      <c r="CP115" s="11"/>
      <c r="CQ115" s="66"/>
      <c r="CR115" s="11"/>
      <c r="CS115" s="11"/>
      <c r="CT115" s="66"/>
      <c r="CU115" s="11"/>
      <c r="CV115" s="11"/>
      <c r="CW115" s="66"/>
      <c r="CX115" s="11"/>
      <c r="CY115" s="11"/>
      <c r="CZ115" s="66"/>
      <c r="DA115" s="11"/>
      <c r="DB115" s="11"/>
      <c r="DC115" s="66"/>
      <c r="DD115" s="11"/>
      <c r="DE115" s="66"/>
      <c r="DF115" s="11"/>
      <c r="DG115" s="11"/>
      <c r="DH115" s="66"/>
      <c r="DI115" s="11"/>
      <c r="DJ115" s="11"/>
      <c r="DK115" s="66"/>
      <c r="DL115" s="11"/>
      <c r="DM115" s="11"/>
      <c r="DN115" s="66"/>
      <c r="DO115" s="11"/>
      <c r="DP115" s="11"/>
      <c r="DQ115" s="66"/>
      <c r="DR115" s="11"/>
      <c r="DS115" s="11"/>
      <c r="DT115" s="66"/>
      <c r="DU115" s="11"/>
      <c r="DV115" s="11"/>
      <c r="DW115" s="66"/>
      <c r="DX115" s="11"/>
      <c r="DY115" s="11"/>
      <c r="DZ115" s="66"/>
      <c r="EA115" s="11"/>
      <c r="EB115" s="11"/>
      <c r="EC115" s="66"/>
      <c r="ED115" s="11"/>
      <c r="EE115" s="11"/>
      <c r="EF115" s="66"/>
      <c r="EG115" s="11"/>
      <c r="EH115" s="11"/>
      <c r="EI115" s="66"/>
      <c r="EJ115" s="66" t="s">
        <v>2903</v>
      </c>
      <c r="EK115" s="11"/>
      <c r="EL115" s="66"/>
    </row>
    <row r="116" spans="1:142" x14ac:dyDescent="0.25">
      <c r="A116" s="65">
        <v>43364.571597222202</v>
      </c>
      <c r="B116" s="65">
        <v>43364.572222222203</v>
      </c>
      <c r="C116" s="66" t="s">
        <v>142</v>
      </c>
      <c r="D116" s="66"/>
      <c r="E116" s="11">
        <v>100</v>
      </c>
      <c r="F116" s="66"/>
      <c r="G116" s="65"/>
      <c r="H116" s="66" t="s">
        <v>2901</v>
      </c>
      <c r="I116" s="11"/>
      <c r="J116" s="66"/>
      <c r="K116" s="66" t="s">
        <v>255</v>
      </c>
      <c r="L116" s="11"/>
      <c r="M116" s="66"/>
      <c r="N116" s="11">
        <v>2590</v>
      </c>
      <c r="O116" s="11"/>
      <c r="P116" s="66"/>
      <c r="Q116" s="66" t="s">
        <v>146</v>
      </c>
      <c r="R116" s="11"/>
      <c r="S116" s="66"/>
      <c r="T116" s="66" t="s">
        <v>162</v>
      </c>
      <c r="U116" s="11"/>
      <c r="V116" s="66"/>
      <c r="W116" s="11"/>
      <c r="X116" s="66"/>
      <c r="Y116" s="11" t="s">
        <v>157</v>
      </c>
      <c r="Z116" s="11"/>
      <c r="AA116" s="66"/>
      <c r="AB116" s="11" t="s">
        <v>157</v>
      </c>
      <c r="AC116" s="11"/>
      <c r="AD116" s="66"/>
      <c r="AE116" s="11" t="s">
        <v>157</v>
      </c>
      <c r="AF116" s="11"/>
      <c r="AG116" s="66"/>
      <c r="AH116" s="11" t="s">
        <v>157</v>
      </c>
      <c r="AI116" s="11"/>
      <c r="AJ116" s="66"/>
      <c r="AK116" s="11" t="s">
        <v>157</v>
      </c>
      <c r="AL116" s="11"/>
      <c r="AM116" s="66"/>
      <c r="AN116" s="11" t="s">
        <v>157</v>
      </c>
      <c r="AO116" s="11"/>
      <c r="AP116" s="66"/>
      <c r="AQ116" s="11" t="s">
        <v>157</v>
      </c>
      <c r="AR116" s="11"/>
      <c r="AS116" s="66"/>
      <c r="AT116" s="11" t="s">
        <v>157</v>
      </c>
      <c r="AU116" s="11"/>
      <c r="AV116" s="66"/>
      <c r="AW116" s="11" t="s">
        <v>157</v>
      </c>
      <c r="AX116" s="11"/>
      <c r="AY116" s="66"/>
      <c r="AZ116" s="11" t="s">
        <v>157</v>
      </c>
      <c r="BA116" s="11">
        <v>100</v>
      </c>
      <c r="BB116" s="66"/>
      <c r="BC116" s="66" t="s">
        <v>258</v>
      </c>
      <c r="BD116" s="11">
        <v>0</v>
      </c>
      <c r="BE116" s="66"/>
      <c r="BF116" s="25"/>
      <c r="BG116" s="11"/>
      <c r="BH116" s="66"/>
      <c r="BI116" s="66"/>
      <c r="BJ116" s="11"/>
      <c r="BK116" s="66"/>
      <c r="BL116" s="66"/>
      <c r="BM116" s="11">
        <v>0</v>
      </c>
      <c r="BN116" s="66"/>
      <c r="BO116" s="66"/>
      <c r="BP116" s="11"/>
      <c r="BQ116" s="66"/>
      <c r="BR116" s="66"/>
      <c r="BS116" s="11"/>
      <c r="BT116" s="66"/>
      <c r="BU116" s="66"/>
      <c r="BV116" s="11"/>
      <c r="BW116" s="66"/>
      <c r="BX116" s="11"/>
      <c r="BY116" s="66"/>
      <c r="BZ116" s="11"/>
      <c r="CA116" s="11"/>
      <c r="CB116" s="66"/>
      <c r="CC116" s="11"/>
      <c r="CD116" s="11"/>
      <c r="CE116" s="66"/>
      <c r="CF116" s="11"/>
      <c r="CG116" s="11"/>
      <c r="CH116" s="66"/>
      <c r="CI116" s="11"/>
      <c r="CJ116" s="11"/>
      <c r="CK116" s="66"/>
      <c r="CL116" s="11"/>
      <c r="CM116" s="11"/>
      <c r="CN116" s="66"/>
      <c r="CO116" s="11"/>
      <c r="CP116" s="11"/>
      <c r="CQ116" s="66"/>
      <c r="CR116" s="11"/>
      <c r="CS116" s="11"/>
      <c r="CT116" s="66"/>
      <c r="CU116" s="11"/>
      <c r="CV116" s="11"/>
      <c r="CW116" s="66"/>
      <c r="CX116" s="11"/>
      <c r="CY116" s="11"/>
      <c r="CZ116" s="66"/>
      <c r="DA116" s="11"/>
      <c r="DB116" s="11"/>
      <c r="DC116" s="66"/>
      <c r="DD116" s="11"/>
      <c r="DE116" s="66"/>
      <c r="DF116" s="11"/>
      <c r="DG116" s="11"/>
      <c r="DH116" s="66"/>
      <c r="DI116" s="11"/>
      <c r="DJ116" s="11"/>
      <c r="DK116" s="66"/>
      <c r="DL116" s="11"/>
      <c r="DM116" s="11"/>
      <c r="DN116" s="66"/>
      <c r="DO116" s="11"/>
      <c r="DP116" s="11"/>
      <c r="DQ116" s="66"/>
      <c r="DR116" s="11"/>
      <c r="DS116" s="11"/>
      <c r="DT116" s="66"/>
      <c r="DU116" s="11"/>
      <c r="DV116" s="11"/>
      <c r="DW116" s="66"/>
      <c r="DX116" s="11"/>
      <c r="DY116" s="11"/>
      <c r="DZ116" s="66"/>
      <c r="EA116" s="11"/>
      <c r="EB116" s="11"/>
      <c r="EC116" s="66"/>
      <c r="ED116" s="11"/>
      <c r="EE116" s="11"/>
      <c r="EF116" s="66"/>
      <c r="EG116" s="11"/>
      <c r="EH116" s="11"/>
      <c r="EI116" s="66"/>
      <c r="EJ116" s="66" t="s">
        <v>2903</v>
      </c>
      <c r="EK116" s="11"/>
      <c r="EL116" s="66"/>
    </row>
    <row r="117" spans="1:142" x14ac:dyDescent="0.25">
      <c r="A117" s="65">
        <v>43367.453379629602</v>
      </c>
      <c r="B117" s="65">
        <v>43367.4584606481</v>
      </c>
      <c r="C117" s="66" t="s">
        <v>142</v>
      </c>
      <c r="D117" s="66"/>
      <c r="E117" s="11">
        <v>200</v>
      </c>
      <c r="F117" s="66"/>
      <c r="G117" s="65"/>
      <c r="H117" s="66" t="s">
        <v>2904</v>
      </c>
      <c r="I117" s="11"/>
      <c r="J117" s="66"/>
      <c r="K117" s="66" t="s">
        <v>144</v>
      </c>
      <c r="L117" s="11"/>
      <c r="M117" s="66"/>
      <c r="N117" s="11">
        <v>2586</v>
      </c>
      <c r="O117" s="11"/>
      <c r="P117" s="66"/>
      <c r="Q117" s="66" t="s">
        <v>146</v>
      </c>
      <c r="R117" s="11"/>
      <c r="S117" s="66"/>
      <c r="T117" s="66" t="s">
        <v>162</v>
      </c>
      <c r="U117" s="11"/>
      <c r="V117" s="66"/>
      <c r="W117" s="11"/>
      <c r="X117" s="66"/>
      <c r="Y117" s="11" t="s">
        <v>157</v>
      </c>
      <c r="Z117" s="11"/>
      <c r="AA117" s="66"/>
      <c r="AB117" s="11" t="s">
        <v>157</v>
      </c>
      <c r="AC117" s="11"/>
      <c r="AD117" s="66"/>
      <c r="AE117" s="11" t="s">
        <v>157</v>
      </c>
      <c r="AF117" s="11"/>
      <c r="AG117" s="66"/>
      <c r="AH117" s="11" t="s">
        <v>157</v>
      </c>
      <c r="AI117" s="11"/>
      <c r="AJ117" s="66"/>
      <c r="AK117" s="11" t="s">
        <v>157</v>
      </c>
      <c r="AL117" s="11"/>
      <c r="AM117" s="66"/>
      <c r="AN117" s="11" t="s">
        <v>157</v>
      </c>
      <c r="AO117" s="11"/>
      <c r="AP117" s="66"/>
      <c r="AQ117" s="11" t="s">
        <v>157</v>
      </c>
      <c r="AR117" s="11"/>
      <c r="AS117" s="66"/>
      <c r="AT117" s="11" t="s">
        <v>157</v>
      </c>
      <c r="AU117" s="11"/>
      <c r="AV117" s="66"/>
      <c r="AW117" s="11" t="s">
        <v>157</v>
      </c>
      <c r="AX117" s="11"/>
      <c r="AY117" s="66"/>
      <c r="AZ117" s="11" t="s">
        <v>157</v>
      </c>
      <c r="BA117" s="11">
        <v>100</v>
      </c>
      <c r="BB117" s="66"/>
      <c r="BC117" s="66" t="s">
        <v>150</v>
      </c>
      <c r="BD117" s="11">
        <v>25</v>
      </c>
      <c r="BE117" s="66"/>
      <c r="BF117" s="25">
        <v>43273</v>
      </c>
      <c r="BG117" s="11"/>
      <c r="BH117" s="66"/>
      <c r="BI117" s="66" t="s">
        <v>2905</v>
      </c>
      <c r="BJ117" s="11"/>
      <c r="BK117" s="66"/>
      <c r="BL117" s="66" t="s">
        <v>152</v>
      </c>
      <c r="BM117" s="11">
        <v>75</v>
      </c>
      <c r="BN117" s="66"/>
      <c r="BO117" s="66"/>
      <c r="BP117" s="11"/>
      <c r="BQ117" s="66"/>
      <c r="BR117" s="66"/>
      <c r="BS117" s="11"/>
      <c r="BT117" s="66"/>
      <c r="BU117" s="66"/>
      <c r="BV117" s="11"/>
      <c r="BW117" s="66"/>
      <c r="BX117" s="11"/>
      <c r="BY117" s="66"/>
      <c r="BZ117" s="11"/>
      <c r="CA117" s="11"/>
      <c r="CB117" s="66"/>
      <c r="CC117" s="11"/>
      <c r="CD117" s="11"/>
      <c r="CE117" s="66"/>
      <c r="CF117" s="11"/>
      <c r="CG117" s="11"/>
      <c r="CH117" s="66"/>
      <c r="CI117" s="11"/>
      <c r="CJ117" s="11"/>
      <c r="CK117" s="66"/>
      <c r="CL117" s="11"/>
      <c r="CM117" s="11"/>
      <c r="CN117" s="66"/>
      <c r="CO117" s="11"/>
      <c r="CP117" s="11"/>
      <c r="CQ117" s="66"/>
      <c r="CR117" s="11"/>
      <c r="CS117" s="11"/>
      <c r="CT117" s="66"/>
      <c r="CU117" s="11"/>
      <c r="CV117" s="11"/>
      <c r="CW117" s="66"/>
      <c r="CX117" s="11"/>
      <c r="CY117" s="11"/>
      <c r="CZ117" s="66"/>
      <c r="DA117" s="11"/>
      <c r="DB117" s="11"/>
      <c r="DC117" s="66"/>
      <c r="DD117" s="11"/>
      <c r="DE117" s="66"/>
      <c r="DF117" s="11"/>
      <c r="DG117" s="11"/>
      <c r="DH117" s="66"/>
      <c r="DI117" s="11"/>
      <c r="DJ117" s="11"/>
      <c r="DK117" s="66"/>
      <c r="DL117" s="11"/>
      <c r="DM117" s="11"/>
      <c r="DN117" s="66"/>
      <c r="DO117" s="11"/>
      <c r="DP117" s="11"/>
      <c r="DQ117" s="66"/>
      <c r="DR117" s="11"/>
      <c r="DS117" s="11"/>
      <c r="DT117" s="66"/>
      <c r="DU117" s="11"/>
      <c r="DV117" s="11"/>
      <c r="DW117" s="66"/>
      <c r="DX117" s="11"/>
      <c r="DY117" s="11"/>
      <c r="DZ117" s="66"/>
      <c r="EA117" s="11"/>
      <c r="EB117" s="11"/>
      <c r="EC117" s="66"/>
      <c r="ED117" s="11"/>
      <c r="EE117" s="11"/>
      <c r="EF117" s="66"/>
      <c r="EG117" s="11"/>
      <c r="EH117" s="11"/>
      <c r="EI117" s="66"/>
      <c r="EJ117" s="66" t="s">
        <v>2906</v>
      </c>
      <c r="EK117" s="11"/>
      <c r="EL117" s="66"/>
    </row>
    <row r="118" spans="1:142" x14ac:dyDescent="0.25">
      <c r="A118" s="65">
        <v>43367.465405092596</v>
      </c>
      <c r="B118" s="65">
        <v>43367.4786805556</v>
      </c>
      <c r="C118" s="66" t="s">
        <v>142</v>
      </c>
      <c r="D118" s="66"/>
      <c r="E118" s="11">
        <v>100</v>
      </c>
      <c r="F118" s="66"/>
      <c r="G118" s="65"/>
      <c r="H118" s="66" t="s">
        <v>2907</v>
      </c>
      <c r="I118" s="11"/>
      <c r="J118" s="66"/>
      <c r="K118" s="66" t="s">
        <v>144</v>
      </c>
      <c r="L118" s="11"/>
      <c r="M118" s="66"/>
      <c r="N118" s="11">
        <v>2335</v>
      </c>
      <c r="O118" s="11"/>
      <c r="P118" s="66"/>
      <c r="Q118" s="66" t="s">
        <v>146</v>
      </c>
      <c r="R118" s="11"/>
      <c r="S118" s="66"/>
      <c r="T118" s="66" t="s">
        <v>162</v>
      </c>
      <c r="U118" s="11"/>
      <c r="V118" s="66"/>
      <c r="W118" s="11"/>
      <c r="X118" s="66"/>
      <c r="Y118" s="11" t="s">
        <v>157</v>
      </c>
      <c r="Z118" s="11"/>
      <c r="AA118" s="66"/>
      <c r="AB118" s="11" t="s">
        <v>157</v>
      </c>
      <c r="AC118" s="11"/>
      <c r="AD118" s="66"/>
      <c r="AE118" s="11" t="s">
        <v>157</v>
      </c>
      <c r="AF118" s="11"/>
      <c r="AG118" s="66"/>
      <c r="AH118" s="11" t="s">
        <v>157</v>
      </c>
      <c r="AI118" s="11"/>
      <c r="AJ118" s="66"/>
      <c r="AK118" s="11" t="s">
        <v>157</v>
      </c>
      <c r="AL118" s="11"/>
      <c r="AM118" s="66"/>
      <c r="AN118" s="11" t="s">
        <v>157</v>
      </c>
      <c r="AO118" s="11"/>
      <c r="AP118" s="66"/>
      <c r="AQ118" s="11" t="s">
        <v>157</v>
      </c>
      <c r="AR118" s="11"/>
      <c r="AS118" s="66"/>
      <c r="AT118" s="11" t="s">
        <v>157</v>
      </c>
      <c r="AU118" s="11"/>
      <c r="AV118" s="66"/>
      <c r="AW118" s="11" t="s">
        <v>157</v>
      </c>
      <c r="AX118" s="11"/>
      <c r="AY118" s="66"/>
      <c r="AZ118" s="11" t="s">
        <v>157</v>
      </c>
      <c r="BA118" s="11">
        <v>100</v>
      </c>
      <c r="BB118" s="66"/>
      <c r="BC118" s="66" t="s">
        <v>258</v>
      </c>
      <c r="BD118" s="11">
        <v>0</v>
      </c>
      <c r="BE118" s="66"/>
      <c r="BF118" s="25"/>
      <c r="BG118" s="11"/>
      <c r="BH118" s="66"/>
      <c r="BI118" s="66"/>
      <c r="BJ118" s="11"/>
      <c r="BK118" s="66"/>
      <c r="BL118" s="66"/>
      <c r="BM118" s="11">
        <v>0</v>
      </c>
      <c r="BN118" s="66"/>
      <c r="BO118" s="66"/>
      <c r="BP118" s="11"/>
      <c r="BQ118" s="66"/>
      <c r="BR118" s="66"/>
      <c r="BS118" s="11"/>
      <c r="BT118" s="66"/>
      <c r="BU118" s="66"/>
      <c r="BV118" s="11"/>
      <c r="BW118" s="66"/>
      <c r="BX118" s="11"/>
      <c r="BY118" s="66"/>
      <c r="BZ118" s="11"/>
      <c r="CA118" s="11"/>
      <c r="CB118" s="66"/>
      <c r="CC118" s="11"/>
      <c r="CD118" s="11"/>
      <c r="CE118" s="66"/>
      <c r="CF118" s="11"/>
      <c r="CG118" s="11"/>
      <c r="CH118" s="66"/>
      <c r="CI118" s="11"/>
      <c r="CJ118" s="11"/>
      <c r="CK118" s="66"/>
      <c r="CL118" s="11"/>
      <c r="CM118" s="11"/>
      <c r="CN118" s="66"/>
      <c r="CO118" s="11"/>
      <c r="CP118" s="11"/>
      <c r="CQ118" s="66"/>
      <c r="CR118" s="11"/>
      <c r="CS118" s="11"/>
      <c r="CT118" s="66"/>
      <c r="CU118" s="11"/>
      <c r="CV118" s="11"/>
      <c r="CW118" s="66"/>
      <c r="CX118" s="11"/>
      <c r="CY118" s="11"/>
      <c r="CZ118" s="66"/>
      <c r="DA118" s="11"/>
      <c r="DB118" s="11"/>
      <c r="DC118" s="66"/>
      <c r="DD118" s="11"/>
      <c r="DE118" s="66"/>
      <c r="DF118" s="11"/>
      <c r="DG118" s="11"/>
      <c r="DH118" s="66"/>
      <c r="DI118" s="11"/>
      <c r="DJ118" s="11"/>
      <c r="DK118" s="66"/>
      <c r="DL118" s="11"/>
      <c r="DM118" s="11"/>
      <c r="DN118" s="66"/>
      <c r="DO118" s="11"/>
      <c r="DP118" s="11"/>
      <c r="DQ118" s="66"/>
      <c r="DR118" s="11"/>
      <c r="DS118" s="11"/>
      <c r="DT118" s="66"/>
      <c r="DU118" s="11"/>
      <c r="DV118" s="11"/>
      <c r="DW118" s="66"/>
      <c r="DX118" s="11"/>
      <c r="DY118" s="11"/>
      <c r="DZ118" s="66"/>
      <c r="EA118" s="11"/>
      <c r="EB118" s="11"/>
      <c r="EC118" s="66"/>
      <c r="ED118" s="11"/>
      <c r="EE118" s="11"/>
      <c r="EF118" s="66"/>
      <c r="EG118" s="11"/>
      <c r="EH118" s="11"/>
      <c r="EI118" s="66"/>
      <c r="EJ118" s="66" t="s">
        <v>2908</v>
      </c>
      <c r="EK118" s="11"/>
      <c r="EL118" s="66"/>
    </row>
    <row r="119" spans="1:142" x14ac:dyDescent="0.25">
      <c r="A119" s="65">
        <v>43367.487326388902</v>
      </c>
      <c r="B119" s="65">
        <v>43367.495810185203</v>
      </c>
      <c r="C119" s="66" t="s">
        <v>142</v>
      </c>
      <c r="D119" s="66"/>
      <c r="E119" s="11">
        <v>200</v>
      </c>
      <c r="F119" s="66"/>
      <c r="G119" s="65"/>
      <c r="H119" s="66" t="s">
        <v>2909</v>
      </c>
      <c r="I119" s="11"/>
      <c r="J119" s="66"/>
      <c r="K119" s="66" t="s">
        <v>144</v>
      </c>
      <c r="L119" s="11"/>
      <c r="M119" s="66"/>
      <c r="N119" s="11">
        <v>2471</v>
      </c>
      <c r="O119" s="11"/>
      <c r="P119" s="66"/>
      <c r="Q119" s="66" t="s">
        <v>146</v>
      </c>
      <c r="R119" s="11"/>
      <c r="S119" s="66"/>
      <c r="T119" s="66" t="s">
        <v>213</v>
      </c>
      <c r="U119" s="11"/>
      <c r="V119" s="66"/>
      <c r="W119" s="11"/>
      <c r="X119" s="66"/>
      <c r="Y119" s="11" t="s">
        <v>157</v>
      </c>
      <c r="Z119" s="11"/>
      <c r="AA119" s="66"/>
      <c r="AB119" s="11" t="s">
        <v>157</v>
      </c>
      <c r="AC119" s="11"/>
      <c r="AD119" s="66"/>
      <c r="AE119" s="11" t="s">
        <v>157</v>
      </c>
      <c r="AF119" s="11"/>
      <c r="AG119" s="66"/>
      <c r="AH119" s="11" t="s">
        <v>157</v>
      </c>
      <c r="AI119" s="11"/>
      <c r="AJ119" s="66"/>
      <c r="AK119" s="11" t="s">
        <v>157</v>
      </c>
      <c r="AL119" s="11"/>
      <c r="AM119" s="66"/>
      <c r="AN119" s="11" t="s">
        <v>157</v>
      </c>
      <c r="AO119" s="11"/>
      <c r="AP119" s="66"/>
      <c r="AQ119" s="11" t="s">
        <v>157</v>
      </c>
      <c r="AR119" s="11"/>
      <c r="AS119" s="66"/>
      <c r="AT119" s="11" t="s">
        <v>157</v>
      </c>
      <c r="AU119" s="11"/>
      <c r="AV119" s="66"/>
      <c r="AW119" s="11" t="s">
        <v>157</v>
      </c>
      <c r="AX119" s="11"/>
      <c r="AY119" s="66"/>
      <c r="AZ119" s="11" t="s">
        <v>157</v>
      </c>
      <c r="BA119" s="11">
        <v>100</v>
      </c>
      <c r="BB119" s="66"/>
      <c r="BC119" s="66" t="s">
        <v>150</v>
      </c>
      <c r="BD119" s="11">
        <v>25</v>
      </c>
      <c r="BE119" s="66"/>
      <c r="BF119" s="25">
        <v>43237</v>
      </c>
      <c r="BG119" s="11"/>
      <c r="BH119" s="66"/>
      <c r="BI119" s="66" t="s">
        <v>2910</v>
      </c>
      <c r="BJ119" s="11"/>
      <c r="BK119" s="66"/>
      <c r="BL119" s="66" t="s">
        <v>294</v>
      </c>
      <c r="BM119" s="11">
        <v>75</v>
      </c>
      <c r="BN119" s="66"/>
      <c r="BO119" s="66"/>
      <c r="BP119" s="11"/>
      <c r="BQ119" s="66"/>
      <c r="BR119" s="66"/>
      <c r="BS119" s="11"/>
      <c r="BT119" s="66"/>
      <c r="BU119" s="66"/>
      <c r="BV119" s="11"/>
      <c r="BW119" s="66"/>
      <c r="BX119" s="11"/>
      <c r="BY119" s="66"/>
      <c r="BZ119" s="11"/>
      <c r="CA119" s="11"/>
      <c r="CB119" s="66"/>
      <c r="CC119" s="11"/>
      <c r="CD119" s="11"/>
      <c r="CE119" s="66"/>
      <c r="CF119" s="11"/>
      <c r="CG119" s="11"/>
      <c r="CH119" s="66"/>
      <c r="CI119" s="11"/>
      <c r="CJ119" s="11"/>
      <c r="CK119" s="66"/>
      <c r="CL119" s="11"/>
      <c r="CM119" s="11"/>
      <c r="CN119" s="66"/>
      <c r="CO119" s="11"/>
      <c r="CP119" s="11"/>
      <c r="CQ119" s="66"/>
      <c r="CR119" s="11"/>
      <c r="CS119" s="11"/>
      <c r="CT119" s="66"/>
      <c r="CU119" s="11"/>
      <c r="CV119" s="11"/>
      <c r="CW119" s="66"/>
      <c r="CX119" s="11"/>
      <c r="CY119" s="11"/>
      <c r="CZ119" s="66"/>
      <c r="DA119" s="11"/>
      <c r="DB119" s="11"/>
      <c r="DC119" s="66"/>
      <c r="DD119" s="11"/>
      <c r="DE119" s="66"/>
      <c r="DF119" s="11"/>
      <c r="DG119" s="11"/>
      <c r="DH119" s="66"/>
      <c r="DI119" s="11"/>
      <c r="DJ119" s="11"/>
      <c r="DK119" s="66"/>
      <c r="DL119" s="11"/>
      <c r="DM119" s="11"/>
      <c r="DN119" s="66"/>
      <c r="DO119" s="11"/>
      <c r="DP119" s="11"/>
      <c r="DQ119" s="66"/>
      <c r="DR119" s="11"/>
      <c r="DS119" s="11"/>
      <c r="DT119" s="66"/>
      <c r="DU119" s="11"/>
      <c r="DV119" s="11"/>
      <c r="DW119" s="66"/>
      <c r="DX119" s="11"/>
      <c r="DY119" s="11"/>
      <c r="DZ119" s="66"/>
      <c r="EA119" s="11"/>
      <c r="EB119" s="11"/>
      <c r="EC119" s="66"/>
      <c r="ED119" s="11"/>
      <c r="EE119" s="11"/>
      <c r="EF119" s="66"/>
      <c r="EG119" s="11"/>
      <c r="EH119" s="11"/>
      <c r="EI119" s="66"/>
      <c r="EJ119" s="66" t="s">
        <v>2911</v>
      </c>
      <c r="EK119" s="11"/>
      <c r="EL119" s="66"/>
    </row>
    <row r="120" spans="1:142" x14ac:dyDescent="0.25">
      <c r="A120" s="65">
        <v>43367.523217592599</v>
      </c>
      <c r="B120" s="65">
        <v>43367.524861111102</v>
      </c>
      <c r="C120" s="66" t="s">
        <v>142</v>
      </c>
      <c r="D120" s="66"/>
      <c r="E120" s="11">
        <v>85</v>
      </c>
      <c r="F120" s="66"/>
      <c r="G120" s="65"/>
      <c r="H120" s="66" t="s">
        <v>2912</v>
      </c>
      <c r="I120" s="11"/>
      <c r="J120" s="66"/>
      <c r="K120" s="66" t="s">
        <v>144</v>
      </c>
      <c r="L120" s="11"/>
      <c r="M120" s="66"/>
      <c r="N120" s="11">
        <v>2236</v>
      </c>
      <c r="O120" s="11"/>
      <c r="P120" s="66"/>
      <c r="Q120" s="66" t="s">
        <v>146</v>
      </c>
      <c r="R120" s="11"/>
      <c r="S120" s="66"/>
      <c r="T120" s="66" t="s">
        <v>440</v>
      </c>
      <c r="U120" s="11"/>
      <c r="V120" s="66"/>
      <c r="W120" s="11"/>
      <c r="X120" s="66"/>
      <c r="Y120" s="11" t="s">
        <v>157</v>
      </c>
      <c r="Z120" s="11"/>
      <c r="AA120" s="66"/>
      <c r="AB120" s="11" t="s">
        <v>157</v>
      </c>
      <c r="AC120" s="11"/>
      <c r="AD120" s="66"/>
      <c r="AE120" s="11" t="s">
        <v>157</v>
      </c>
      <c r="AF120" s="11"/>
      <c r="AG120" s="66"/>
      <c r="AH120" s="11" t="s">
        <v>157</v>
      </c>
      <c r="AI120" s="11"/>
      <c r="AJ120" s="66"/>
      <c r="AK120" s="11" t="s">
        <v>157</v>
      </c>
      <c r="AL120" s="11"/>
      <c r="AM120" s="66"/>
      <c r="AN120" s="11" t="s">
        <v>157</v>
      </c>
      <c r="AO120" s="11"/>
      <c r="AP120" s="66"/>
      <c r="AQ120" s="11" t="s">
        <v>157</v>
      </c>
      <c r="AR120" s="11"/>
      <c r="AS120" s="66"/>
      <c r="AT120" s="11" t="s">
        <v>157</v>
      </c>
      <c r="AU120" s="11"/>
      <c r="AV120" s="66"/>
      <c r="AW120" s="11" t="s">
        <v>148</v>
      </c>
      <c r="AX120" s="11"/>
      <c r="AY120" s="66"/>
      <c r="AZ120" s="11" t="s">
        <v>149</v>
      </c>
      <c r="BA120" s="11">
        <v>85</v>
      </c>
      <c r="BB120" s="66"/>
      <c r="BC120" s="66" t="s">
        <v>258</v>
      </c>
      <c r="BD120" s="11">
        <v>0</v>
      </c>
      <c r="BE120" s="66"/>
      <c r="BF120" s="25"/>
      <c r="BG120" s="11"/>
      <c r="BH120" s="66"/>
      <c r="BI120" s="66"/>
      <c r="BJ120" s="11"/>
      <c r="BK120" s="66"/>
      <c r="BL120" s="66"/>
      <c r="BM120" s="11">
        <v>0</v>
      </c>
      <c r="BN120" s="66"/>
      <c r="BO120" s="66"/>
      <c r="BP120" s="11"/>
      <c r="BQ120" s="66"/>
      <c r="BR120" s="66"/>
      <c r="BS120" s="11"/>
      <c r="BT120" s="66"/>
      <c r="BU120" s="66"/>
      <c r="BV120" s="11"/>
      <c r="BW120" s="66"/>
      <c r="BX120" s="11"/>
      <c r="BY120" s="66"/>
      <c r="BZ120" s="11"/>
      <c r="CA120" s="11"/>
      <c r="CB120" s="66"/>
      <c r="CC120" s="11"/>
      <c r="CD120" s="11"/>
      <c r="CE120" s="66"/>
      <c r="CF120" s="11"/>
      <c r="CG120" s="11"/>
      <c r="CH120" s="66"/>
      <c r="CI120" s="11"/>
      <c r="CJ120" s="11"/>
      <c r="CK120" s="66"/>
      <c r="CL120" s="11"/>
      <c r="CM120" s="11"/>
      <c r="CN120" s="66"/>
      <c r="CO120" s="11"/>
      <c r="CP120" s="11"/>
      <c r="CQ120" s="66"/>
      <c r="CR120" s="11"/>
      <c r="CS120" s="11"/>
      <c r="CT120" s="66"/>
      <c r="CU120" s="11"/>
      <c r="CV120" s="11"/>
      <c r="CW120" s="66"/>
      <c r="CX120" s="11"/>
      <c r="CY120" s="11"/>
      <c r="CZ120" s="66"/>
      <c r="DA120" s="11"/>
      <c r="DB120" s="11"/>
      <c r="DC120" s="66"/>
      <c r="DD120" s="11"/>
      <c r="DE120" s="66"/>
      <c r="DF120" s="11"/>
      <c r="DG120" s="11"/>
      <c r="DH120" s="66"/>
      <c r="DI120" s="11"/>
      <c r="DJ120" s="11"/>
      <c r="DK120" s="66"/>
      <c r="DL120" s="11"/>
      <c r="DM120" s="11"/>
      <c r="DN120" s="66"/>
      <c r="DO120" s="11"/>
      <c r="DP120" s="11"/>
      <c r="DQ120" s="66"/>
      <c r="DR120" s="11"/>
      <c r="DS120" s="11"/>
      <c r="DT120" s="66"/>
      <c r="DU120" s="11"/>
      <c r="DV120" s="11"/>
      <c r="DW120" s="66"/>
      <c r="DX120" s="11"/>
      <c r="DY120" s="11"/>
      <c r="DZ120" s="66"/>
      <c r="EA120" s="11"/>
      <c r="EB120" s="11"/>
      <c r="EC120" s="66"/>
      <c r="ED120" s="11"/>
      <c r="EE120" s="11"/>
      <c r="EF120" s="66"/>
      <c r="EG120" s="11"/>
      <c r="EH120" s="11"/>
      <c r="EI120" s="66"/>
      <c r="EJ120" s="66" t="s">
        <v>2913</v>
      </c>
      <c r="EK120" s="11"/>
      <c r="EL120" s="66"/>
    </row>
    <row r="121" spans="1:142" x14ac:dyDescent="0.25">
      <c r="A121" s="65">
        <v>43368.572256944397</v>
      </c>
      <c r="B121" s="65">
        <v>43368.5840509259</v>
      </c>
      <c r="C121" s="66" t="s">
        <v>142</v>
      </c>
      <c r="D121" s="66"/>
      <c r="E121" s="11">
        <v>200</v>
      </c>
      <c r="F121" s="66"/>
      <c r="G121" s="65"/>
      <c r="H121" s="66" t="s">
        <v>2914</v>
      </c>
      <c r="I121" s="11"/>
      <c r="J121" s="66"/>
      <c r="K121" s="66" t="s">
        <v>144</v>
      </c>
      <c r="L121" s="11"/>
      <c r="M121" s="66"/>
      <c r="N121" s="11">
        <v>2471</v>
      </c>
      <c r="O121" s="11"/>
      <c r="P121" s="66"/>
      <c r="Q121" s="66" t="s">
        <v>146</v>
      </c>
      <c r="R121" s="11"/>
      <c r="S121" s="66"/>
      <c r="T121" s="66" t="s">
        <v>213</v>
      </c>
      <c r="U121" s="11"/>
      <c r="V121" s="66"/>
      <c r="W121" s="11"/>
      <c r="X121" s="66"/>
      <c r="Y121" s="11" t="s">
        <v>157</v>
      </c>
      <c r="Z121" s="11"/>
      <c r="AA121" s="66"/>
      <c r="AB121" s="11" t="s">
        <v>157</v>
      </c>
      <c r="AC121" s="11"/>
      <c r="AD121" s="66"/>
      <c r="AE121" s="11" t="s">
        <v>157</v>
      </c>
      <c r="AF121" s="11"/>
      <c r="AG121" s="66"/>
      <c r="AH121" s="11" t="s">
        <v>157</v>
      </c>
      <c r="AI121" s="11"/>
      <c r="AJ121" s="66"/>
      <c r="AK121" s="11" t="s">
        <v>157</v>
      </c>
      <c r="AL121" s="11"/>
      <c r="AM121" s="66"/>
      <c r="AN121" s="11" t="s">
        <v>157</v>
      </c>
      <c r="AO121" s="11"/>
      <c r="AP121" s="66"/>
      <c r="AQ121" s="11" t="s">
        <v>157</v>
      </c>
      <c r="AR121" s="11"/>
      <c r="AS121" s="66"/>
      <c r="AT121" s="11" t="s">
        <v>157</v>
      </c>
      <c r="AU121" s="11"/>
      <c r="AV121" s="66"/>
      <c r="AW121" s="11" t="s">
        <v>157</v>
      </c>
      <c r="AX121" s="11"/>
      <c r="AY121" s="66"/>
      <c r="AZ121" s="11" t="s">
        <v>157</v>
      </c>
      <c r="BA121" s="11">
        <v>100</v>
      </c>
      <c r="BB121" s="66"/>
      <c r="BC121" s="66" t="s">
        <v>150</v>
      </c>
      <c r="BD121" s="11">
        <v>25</v>
      </c>
      <c r="BE121" s="66"/>
      <c r="BF121" s="25">
        <v>43237</v>
      </c>
      <c r="BG121" s="11"/>
      <c r="BH121" s="66"/>
      <c r="BI121" s="66" t="s">
        <v>2915</v>
      </c>
      <c r="BJ121" s="11"/>
      <c r="BK121" s="66"/>
      <c r="BL121" s="66" t="s">
        <v>152</v>
      </c>
      <c r="BM121" s="11">
        <v>75</v>
      </c>
      <c r="BN121" s="66"/>
      <c r="BO121" s="66"/>
      <c r="BP121" s="11"/>
      <c r="BQ121" s="66"/>
      <c r="BR121" s="66"/>
      <c r="BS121" s="11"/>
      <c r="BT121" s="66"/>
      <c r="BU121" s="66"/>
      <c r="BV121" s="11"/>
      <c r="BW121" s="66"/>
      <c r="BX121" s="11"/>
      <c r="BY121" s="66"/>
      <c r="BZ121" s="11"/>
      <c r="CA121" s="11"/>
      <c r="CB121" s="66"/>
      <c r="CC121" s="11"/>
      <c r="CD121" s="11"/>
      <c r="CE121" s="66"/>
      <c r="CF121" s="11"/>
      <c r="CG121" s="11"/>
      <c r="CH121" s="66"/>
      <c r="CI121" s="11"/>
      <c r="CJ121" s="11"/>
      <c r="CK121" s="66"/>
      <c r="CL121" s="11"/>
      <c r="CM121" s="11"/>
      <c r="CN121" s="66"/>
      <c r="CO121" s="11"/>
      <c r="CP121" s="11"/>
      <c r="CQ121" s="66"/>
      <c r="CR121" s="11"/>
      <c r="CS121" s="11"/>
      <c r="CT121" s="66"/>
      <c r="CU121" s="11"/>
      <c r="CV121" s="11"/>
      <c r="CW121" s="66"/>
      <c r="CX121" s="11"/>
      <c r="CY121" s="11"/>
      <c r="CZ121" s="66"/>
      <c r="DA121" s="11"/>
      <c r="DB121" s="11"/>
      <c r="DC121" s="66"/>
      <c r="DD121" s="11"/>
      <c r="DE121" s="66"/>
      <c r="DF121" s="11"/>
      <c r="DG121" s="11"/>
      <c r="DH121" s="66"/>
      <c r="DI121" s="11"/>
      <c r="DJ121" s="11"/>
      <c r="DK121" s="66"/>
      <c r="DL121" s="11"/>
      <c r="DM121" s="11"/>
      <c r="DN121" s="66"/>
      <c r="DO121" s="11"/>
      <c r="DP121" s="11"/>
      <c r="DQ121" s="66"/>
      <c r="DR121" s="11"/>
      <c r="DS121" s="11"/>
      <c r="DT121" s="66"/>
      <c r="DU121" s="11"/>
      <c r="DV121" s="11"/>
      <c r="DW121" s="66"/>
      <c r="DX121" s="11"/>
      <c r="DY121" s="11"/>
      <c r="DZ121" s="66"/>
      <c r="EA121" s="11"/>
      <c r="EB121" s="11"/>
      <c r="EC121" s="66"/>
      <c r="ED121" s="11"/>
      <c r="EE121" s="11"/>
      <c r="EF121" s="66"/>
      <c r="EG121" s="11"/>
      <c r="EH121" s="11"/>
      <c r="EI121" s="66"/>
      <c r="EJ121" s="66" t="s">
        <v>2916</v>
      </c>
      <c r="EK121" s="11"/>
      <c r="EL121" s="66"/>
    </row>
    <row r="122" spans="1:142" x14ac:dyDescent="0.25">
      <c r="A122" s="65"/>
      <c r="B122" s="65"/>
      <c r="C122" s="66"/>
      <c r="D122" s="66"/>
      <c r="E122" s="11"/>
      <c r="F122" s="66"/>
      <c r="G122" s="65"/>
      <c r="H122" s="66"/>
      <c r="I122" s="11"/>
      <c r="J122" s="66"/>
      <c r="K122" s="66"/>
      <c r="L122" s="11"/>
      <c r="M122" s="66"/>
      <c r="N122" s="11">
        <v>2680</v>
      </c>
      <c r="O122" s="11"/>
      <c r="P122" s="66"/>
      <c r="Q122" s="66"/>
      <c r="R122" s="11"/>
      <c r="S122" s="66"/>
      <c r="T122" s="66"/>
      <c r="U122" s="11"/>
      <c r="V122" s="66"/>
      <c r="W122" s="11"/>
      <c r="X122" s="66"/>
      <c r="Y122" s="11"/>
      <c r="Z122" s="11"/>
      <c r="AA122" s="66"/>
      <c r="AB122" s="11"/>
      <c r="AC122" s="11"/>
      <c r="AD122" s="66"/>
      <c r="AE122" s="11"/>
      <c r="AF122" s="11"/>
      <c r="AG122" s="66"/>
      <c r="AH122" s="11"/>
      <c r="AI122" s="11"/>
      <c r="AJ122" s="66"/>
      <c r="AK122" s="11"/>
      <c r="AL122" s="11"/>
      <c r="AM122" s="66"/>
      <c r="AN122" s="11"/>
      <c r="AO122" s="11"/>
      <c r="AP122" s="66"/>
      <c r="AQ122" s="11"/>
      <c r="AR122" s="11"/>
      <c r="AS122" s="66"/>
      <c r="AT122" s="11"/>
      <c r="AU122" s="11"/>
      <c r="AV122" s="66"/>
      <c r="AW122" s="11"/>
      <c r="AX122" s="11"/>
      <c r="AY122" s="66"/>
      <c r="AZ122" s="11"/>
      <c r="BA122" s="11"/>
      <c r="BB122" s="66"/>
      <c r="BC122" s="66"/>
      <c r="BD122" s="11"/>
      <c r="BE122" s="66"/>
      <c r="BF122" s="25"/>
      <c r="BG122" s="11"/>
      <c r="BH122" s="66"/>
      <c r="BI122" s="66"/>
      <c r="BJ122" s="11"/>
      <c r="BK122" s="66"/>
      <c r="BL122" s="66"/>
      <c r="BM122" s="11"/>
      <c r="BN122" s="66"/>
      <c r="BO122" s="66"/>
      <c r="BP122" s="11"/>
      <c r="BQ122" s="66"/>
      <c r="BR122" s="66"/>
      <c r="BS122" s="11"/>
      <c r="BT122" s="66"/>
      <c r="BU122" s="66"/>
      <c r="BV122" s="11"/>
      <c r="BW122" s="66"/>
      <c r="BX122" s="11"/>
      <c r="BY122" s="66"/>
      <c r="BZ122" s="11"/>
      <c r="CA122" s="11"/>
      <c r="CB122" s="66"/>
      <c r="CC122" s="11"/>
      <c r="CD122" s="11"/>
      <c r="CE122" s="66"/>
      <c r="CF122" s="11"/>
      <c r="CG122" s="11"/>
      <c r="CH122" s="66"/>
      <c r="CI122" s="11"/>
      <c r="CJ122" s="11"/>
      <c r="CK122" s="66"/>
      <c r="CL122" s="11"/>
      <c r="CM122" s="11"/>
      <c r="CN122" s="66"/>
      <c r="CO122" s="11"/>
      <c r="CP122" s="11"/>
      <c r="CQ122" s="66"/>
      <c r="CR122" s="11"/>
      <c r="CS122" s="11"/>
      <c r="CT122" s="66"/>
      <c r="CU122" s="11"/>
      <c r="CV122" s="11"/>
      <c r="CW122" s="66"/>
      <c r="CX122" s="11"/>
      <c r="CY122" s="11"/>
      <c r="CZ122" s="66"/>
      <c r="DA122" s="11"/>
      <c r="DB122" s="11"/>
      <c r="DC122" s="66"/>
      <c r="DD122" s="11"/>
      <c r="DE122" s="66"/>
      <c r="DF122" s="11"/>
      <c r="DG122" s="11"/>
      <c r="DH122" s="66"/>
      <c r="DI122" s="11"/>
      <c r="DJ122" s="11"/>
      <c r="DK122" s="66"/>
      <c r="DL122" s="11"/>
      <c r="DM122" s="11"/>
      <c r="DN122" s="66"/>
      <c r="DO122" s="11"/>
      <c r="DP122" s="11"/>
      <c r="DQ122" s="66"/>
      <c r="DR122" s="11"/>
      <c r="DS122" s="11"/>
      <c r="DT122" s="66"/>
      <c r="DU122" s="11"/>
      <c r="DV122" s="11"/>
      <c r="DW122" s="66"/>
      <c r="DX122" s="11"/>
      <c r="DY122" s="11"/>
      <c r="DZ122" s="66"/>
      <c r="EA122" s="11"/>
      <c r="EB122" s="11"/>
      <c r="EC122" s="66"/>
      <c r="ED122" s="11"/>
      <c r="EE122" s="11"/>
      <c r="EF122" s="66"/>
      <c r="EG122" s="11"/>
      <c r="EH122" s="11"/>
      <c r="EI122" s="66"/>
      <c r="EJ122" s="66"/>
      <c r="EK122" s="11"/>
      <c r="EL122" s="66"/>
    </row>
    <row r="123" spans="1:142" x14ac:dyDescent="0.25">
      <c r="A123" s="65" t="s">
        <v>3276</v>
      </c>
      <c r="B123" s="65" t="s">
        <v>3277</v>
      </c>
      <c r="C123" s="66" t="s">
        <v>142</v>
      </c>
      <c r="D123" s="66"/>
      <c r="E123" s="11">
        <v>185</v>
      </c>
      <c r="F123" s="66"/>
      <c r="G123" s="65"/>
      <c r="H123" s="66" t="s">
        <v>3278</v>
      </c>
      <c r="I123" s="11"/>
      <c r="J123" s="66"/>
      <c r="K123" s="66" t="s">
        <v>144</v>
      </c>
      <c r="L123" s="11"/>
      <c r="M123" s="66"/>
      <c r="N123" s="11">
        <v>2602</v>
      </c>
      <c r="O123" s="11"/>
      <c r="P123" s="66"/>
      <c r="Q123" s="66" t="s">
        <v>197</v>
      </c>
      <c r="R123" s="11"/>
      <c r="S123" s="66"/>
      <c r="T123" s="66" t="s">
        <v>162</v>
      </c>
      <c r="U123" s="11"/>
      <c r="V123" s="66"/>
      <c r="W123" s="11"/>
      <c r="X123" s="66"/>
      <c r="Y123" s="11" t="s">
        <v>157</v>
      </c>
      <c r="Z123" s="11"/>
      <c r="AA123" s="66"/>
      <c r="AB123" s="11" t="s">
        <v>157</v>
      </c>
      <c r="AC123" s="11"/>
      <c r="AD123" s="66"/>
      <c r="AE123" s="11" t="s">
        <v>149</v>
      </c>
      <c r="AF123" s="11"/>
      <c r="AG123" s="66"/>
      <c r="AH123" s="11" t="s">
        <v>157</v>
      </c>
      <c r="AI123" s="11"/>
      <c r="AJ123" s="66"/>
      <c r="AK123" s="11" t="s">
        <v>157</v>
      </c>
      <c r="AL123" s="11"/>
      <c r="AM123" s="66"/>
      <c r="AN123" s="11" t="s">
        <v>157</v>
      </c>
      <c r="AO123" s="11"/>
      <c r="AP123" s="66"/>
      <c r="AQ123" s="11" t="s">
        <v>157</v>
      </c>
      <c r="AR123" s="11"/>
      <c r="AS123" s="66"/>
      <c r="AT123" s="11" t="s">
        <v>157</v>
      </c>
      <c r="AU123" s="11"/>
      <c r="AV123" s="66"/>
      <c r="AW123" s="11" t="s">
        <v>148</v>
      </c>
      <c r="AX123" s="11"/>
      <c r="AY123" s="66"/>
      <c r="AZ123" s="11" t="s">
        <v>157</v>
      </c>
      <c r="BA123" s="11">
        <v>85</v>
      </c>
      <c r="BB123" s="66"/>
      <c r="BC123" s="66" t="s">
        <v>150</v>
      </c>
      <c r="BD123" s="11">
        <v>25</v>
      </c>
      <c r="BE123" s="66"/>
      <c r="BF123" s="25" t="s">
        <v>3279</v>
      </c>
      <c r="BG123" s="11"/>
      <c r="BH123" s="66"/>
      <c r="BI123" s="66" t="s">
        <v>3280</v>
      </c>
      <c r="BJ123" s="11"/>
      <c r="BK123" s="66"/>
      <c r="BL123" s="66">
        <v>6</v>
      </c>
      <c r="BM123" s="11">
        <v>75</v>
      </c>
      <c r="BN123" s="66"/>
      <c r="BO123" s="66"/>
      <c r="BP123" s="11"/>
      <c r="BQ123" s="66"/>
      <c r="BR123" s="66"/>
      <c r="BS123" s="11"/>
      <c r="BT123" s="66"/>
      <c r="BU123" s="66"/>
      <c r="BV123" s="11"/>
      <c r="BW123" s="66"/>
      <c r="BX123" s="11"/>
      <c r="BY123" s="66"/>
      <c r="BZ123" s="11"/>
      <c r="CA123" s="11"/>
      <c r="CB123" s="66"/>
      <c r="CC123" s="11"/>
      <c r="CD123" s="11"/>
      <c r="CE123" s="66"/>
      <c r="CF123" s="11"/>
      <c r="CG123" s="11"/>
      <c r="CH123" s="66"/>
      <c r="CI123" s="11"/>
      <c r="CJ123" s="11"/>
      <c r="CK123" s="66"/>
      <c r="CL123" s="11"/>
      <c r="CM123" s="11"/>
      <c r="CN123" s="66"/>
      <c r="CO123" s="11"/>
      <c r="CP123" s="11"/>
      <c r="CQ123" s="66"/>
      <c r="CR123" s="11"/>
      <c r="CS123" s="11"/>
      <c r="CT123" s="66"/>
      <c r="CU123" s="11"/>
      <c r="CV123" s="11"/>
      <c r="CW123" s="66"/>
      <c r="CX123" s="11"/>
      <c r="CY123" s="11"/>
      <c r="CZ123" s="66"/>
      <c r="DA123" s="11"/>
      <c r="DB123" s="11"/>
      <c r="DC123" s="66"/>
      <c r="DD123" s="11"/>
      <c r="DE123" s="66"/>
      <c r="DF123" s="11"/>
      <c r="DG123" s="11"/>
      <c r="DH123" s="66"/>
      <c r="DI123" s="11"/>
      <c r="DJ123" s="11"/>
      <c r="DK123" s="66"/>
      <c r="DL123" s="11"/>
      <c r="DM123" s="11"/>
      <c r="DN123" s="66"/>
      <c r="DO123" s="11"/>
      <c r="DP123" s="11"/>
      <c r="DQ123" s="66"/>
      <c r="DR123" s="11"/>
      <c r="DS123" s="11"/>
      <c r="DT123" s="66"/>
      <c r="DU123" s="11"/>
      <c r="DV123" s="11"/>
      <c r="DW123" s="66"/>
      <c r="DX123" s="11"/>
      <c r="DY123" s="11"/>
      <c r="DZ123" s="66"/>
      <c r="EA123" s="11"/>
      <c r="EB123" s="11"/>
      <c r="EC123" s="66"/>
      <c r="ED123" s="11"/>
      <c r="EE123" s="11"/>
      <c r="EF123" s="66"/>
      <c r="EG123" s="11"/>
      <c r="EH123" s="11"/>
      <c r="EI123" s="66"/>
      <c r="EJ123" s="66" t="s">
        <v>3281</v>
      </c>
      <c r="EK123" s="11"/>
      <c r="EL123" s="66"/>
    </row>
    <row r="124" spans="1:142" x14ac:dyDescent="0.25">
      <c r="A124" s="65" t="s">
        <v>3282</v>
      </c>
      <c r="B124" s="65" t="s">
        <v>3283</v>
      </c>
      <c r="C124" s="66" t="s">
        <v>142</v>
      </c>
      <c r="D124" s="66"/>
      <c r="E124" s="11">
        <v>130</v>
      </c>
      <c r="F124" s="66"/>
      <c r="G124" s="65"/>
      <c r="H124" s="66" t="s">
        <v>3284</v>
      </c>
      <c r="I124" s="11"/>
      <c r="J124" s="66"/>
      <c r="K124" s="66" t="s">
        <v>144</v>
      </c>
      <c r="L124" s="11"/>
      <c r="M124" s="66"/>
      <c r="N124" s="11">
        <v>2473</v>
      </c>
      <c r="O124" s="11"/>
      <c r="P124" s="66"/>
      <c r="Q124" s="66" t="s">
        <v>146</v>
      </c>
      <c r="R124" s="11"/>
      <c r="S124" s="66"/>
      <c r="T124" s="66" t="s">
        <v>147</v>
      </c>
      <c r="U124" s="11"/>
      <c r="V124" s="66"/>
      <c r="W124" s="11"/>
      <c r="X124" s="66"/>
      <c r="Y124" s="11" t="s">
        <v>149</v>
      </c>
      <c r="Z124" s="11"/>
      <c r="AA124" s="66"/>
      <c r="AB124" s="11" t="s">
        <v>149</v>
      </c>
      <c r="AC124" s="11"/>
      <c r="AD124" s="66"/>
      <c r="AE124" s="11" t="s">
        <v>157</v>
      </c>
      <c r="AF124" s="11"/>
      <c r="AG124" s="66"/>
      <c r="AH124" s="11" t="s">
        <v>149</v>
      </c>
      <c r="AI124" s="11"/>
      <c r="AJ124" s="66"/>
      <c r="AK124" s="11" t="s">
        <v>149</v>
      </c>
      <c r="AL124" s="11"/>
      <c r="AM124" s="66"/>
      <c r="AN124" s="11" t="s">
        <v>149</v>
      </c>
      <c r="AO124" s="11"/>
      <c r="AP124" s="66"/>
      <c r="AQ124" s="11" t="s">
        <v>157</v>
      </c>
      <c r="AR124" s="11"/>
      <c r="AS124" s="66"/>
      <c r="AT124" s="11" t="s">
        <v>157</v>
      </c>
      <c r="AU124" s="11"/>
      <c r="AV124" s="66"/>
      <c r="AW124" s="11" t="s">
        <v>149</v>
      </c>
      <c r="AX124" s="11"/>
      <c r="AY124" s="66"/>
      <c r="AZ124" s="11" t="s">
        <v>149</v>
      </c>
      <c r="BA124" s="11">
        <v>30</v>
      </c>
      <c r="BB124" s="66"/>
      <c r="BC124" s="66" t="s">
        <v>150</v>
      </c>
      <c r="BD124" s="11">
        <v>25</v>
      </c>
      <c r="BE124" s="66"/>
      <c r="BF124" s="25" t="s">
        <v>3285</v>
      </c>
      <c r="BG124" s="11"/>
      <c r="BH124" s="66"/>
      <c r="BI124" s="66" t="s">
        <v>3286</v>
      </c>
      <c r="BJ124" s="11"/>
      <c r="BK124" s="66"/>
      <c r="BL124" s="66">
        <v>5</v>
      </c>
      <c r="BM124" s="11">
        <v>75</v>
      </c>
      <c r="BN124" s="66"/>
      <c r="BO124" s="66"/>
      <c r="BP124" s="11"/>
      <c r="BQ124" s="66"/>
      <c r="BR124" s="66"/>
      <c r="BS124" s="11"/>
      <c r="BT124" s="66"/>
      <c r="BU124" s="66"/>
      <c r="BV124" s="11"/>
      <c r="BW124" s="66"/>
      <c r="BX124" s="11"/>
      <c r="BY124" s="66"/>
      <c r="BZ124" s="11"/>
      <c r="CA124" s="11"/>
      <c r="CB124" s="66"/>
      <c r="CC124" s="11"/>
      <c r="CD124" s="11"/>
      <c r="CE124" s="66"/>
      <c r="CF124" s="11"/>
      <c r="CG124" s="11"/>
      <c r="CH124" s="66"/>
      <c r="CI124" s="11"/>
      <c r="CJ124" s="11"/>
      <c r="CK124" s="66"/>
      <c r="CL124" s="11"/>
      <c r="CM124" s="11"/>
      <c r="CN124" s="66"/>
      <c r="CO124" s="11"/>
      <c r="CP124" s="11"/>
      <c r="CQ124" s="66"/>
      <c r="CR124" s="11"/>
      <c r="CS124" s="11"/>
      <c r="CT124" s="66"/>
      <c r="CU124" s="11"/>
      <c r="CV124" s="11"/>
      <c r="CW124" s="66"/>
      <c r="CX124" s="11"/>
      <c r="CY124" s="11"/>
      <c r="CZ124" s="66"/>
      <c r="DA124" s="11"/>
      <c r="DB124" s="11"/>
      <c r="DC124" s="66"/>
      <c r="DD124" s="11"/>
      <c r="DE124" s="66"/>
      <c r="DF124" s="11"/>
      <c r="DG124" s="11"/>
      <c r="DH124" s="66"/>
      <c r="DI124" s="11"/>
      <c r="DJ124" s="11"/>
      <c r="DK124" s="66"/>
      <c r="DL124" s="11"/>
      <c r="DM124" s="11"/>
      <c r="DN124" s="66"/>
      <c r="DO124" s="11"/>
      <c r="DP124" s="11"/>
      <c r="DQ124" s="66"/>
      <c r="DR124" s="11"/>
      <c r="DS124" s="11"/>
      <c r="DT124" s="66"/>
      <c r="DU124" s="11"/>
      <c r="DV124" s="11"/>
      <c r="DW124" s="66"/>
      <c r="DX124" s="11"/>
      <c r="DY124" s="11"/>
      <c r="DZ124" s="66"/>
      <c r="EA124" s="11"/>
      <c r="EB124" s="11"/>
      <c r="EC124" s="66"/>
      <c r="ED124" s="11"/>
      <c r="EE124" s="11"/>
      <c r="EF124" s="66"/>
      <c r="EG124" s="11"/>
      <c r="EH124" s="11"/>
      <c r="EI124" s="66"/>
      <c r="EJ124" s="66" t="s">
        <v>3287</v>
      </c>
      <c r="EK124" s="11"/>
      <c r="EL124" s="66"/>
    </row>
    <row r="125" spans="1:142" ht="18.75" customHeight="1" x14ac:dyDescent="0.25">
      <c r="A125" s="65" t="s">
        <v>3288</v>
      </c>
      <c r="B125" s="65" t="s">
        <v>3289</v>
      </c>
      <c r="C125" s="66" t="s">
        <v>142</v>
      </c>
      <c r="D125" s="66"/>
      <c r="E125" s="11">
        <v>70</v>
      </c>
      <c r="F125" s="66"/>
      <c r="G125" s="65"/>
      <c r="H125" s="66" t="s">
        <v>3290</v>
      </c>
      <c r="I125" s="11"/>
      <c r="J125" s="66"/>
      <c r="K125" s="66" t="s">
        <v>144</v>
      </c>
      <c r="L125" s="11"/>
      <c r="M125" s="66"/>
      <c r="N125" s="11">
        <v>2273</v>
      </c>
      <c r="O125" s="11"/>
      <c r="P125" s="66"/>
      <c r="Q125" s="66" t="s">
        <v>146</v>
      </c>
      <c r="R125" s="11"/>
      <c r="S125" s="66"/>
      <c r="T125" s="66" t="s">
        <v>203</v>
      </c>
      <c r="U125" s="11"/>
      <c r="V125" s="66"/>
      <c r="W125" s="11"/>
      <c r="X125" s="66"/>
      <c r="Y125" s="11" t="s">
        <v>148</v>
      </c>
      <c r="Z125" s="11"/>
      <c r="AA125" s="66"/>
      <c r="AB125" s="11" t="s">
        <v>157</v>
      </c>
      <c r="AC125" s="11"/>
      <c r="AD125" s="66"/>
      <c r="AE125" s="11" t="s">
        <v>157</v>
      </c>
      <c r="AF125" s="11"/>
      <c r="AG125" s="66"/>
      <c r="AH125" s="11" t="s">
        <v>157</v>
      </c>
      <c r="AI125" s="11"/>
      <c r="AJ125" s="66"/>
      <c r="AK125" s="11" t="s">
        <v>149</v>
      </c>
      <c r="AL125" s="11"/>
      <c r="AM125" s="66"/>
      <c r="AN125" s="11" t="s">
        <v>157</v>
      </c>
      <c r="AO125" s="11"/>
      <c r="AP125" s="66"/>
      <c r="AQ125" s="11" t="s">
        <v>149</v>
      </c>
      <c r="AR125" s="11"/>
      <c r="AS125" s="66"/>
      <c r="AT125" s="11" t="s">
        <v>157</v>
      </c>
      <c r="AU125" s="11"/>
      <c r="AV125" s="66"/>
      <c r="AW125" s="11" t="s">
        <v>148</v>
      </c>
      <c r="AX125" s="11"/>
      <c r="AY125" s="66"/>
      <c r="AZ125" s="11" t="s">
        <v>157</v>
      </c>
      <c r="BA125" s="11">
        <v>70</v>
      </c>
      <c r="BB125" s="66"/>
      <c r="BC125" s="66" t="s">
        <v>258</v>
      </c>
      <c r="BD125" s="11">
        <v>0</v>
      </c>
      <c r="BE125" s="66"/>
      <c r="BF125" s="25"/>
      <c r="BG125" s="11"/>
      <c r="BH125" s="66"/>
      <c r="BI125" s="66"/>
      <c r="BJ125" s="11"/>
      <c r="BK125" s="66"/>
      <c r="BL125" s="66"/>
      <c r="BM125" s="11">
        <v>0</v>
      </c>
      <c r="BN125" s="66"/>
      <c r="BO125" s="66"/>
      <c r="BP125" s="11"/>
      <c r="BQ125" s="66"/>
      <c r="BR125" s="66"/>
      <c r="BS125" s="11"/>
      <c r="BT125" s="66"/>
      <c r="BU125" s="66"/>
      <c r="BV125" s="11"/>
      <c r="BW125" s="66"/>
      <c r="BX125" s="11"/>
      <c r="BY125" s="66"/>
      <c r="BZ125" s="11"/>
      <c r="CA125" s="11"/>
      <c r="CB125" s="66"/>
      <c r="CC125" s="11"/>
      <c r="CD125" s="11"/>
      <c r="CE125" s="66"/>
      <c r="CF125" s="11"/>
      <c r="CG125" s="11"/>
      <c r="CH125" s="66"/>
      <c r="CI125" s="11"/>
      <c r="CJ125" s="11"/>
      <c r="CK125" s="66"/>
      <c r="CL125" s="11"/>
      <c r="CM125" s="11"/>
      <c r="CN125" s="66"/>
      <c r="CO125" s="11"/>
      <c r="CP125" s="11"/>
      <c r="CQ125" s="66"/>
      <c r="CR125" s="11"/>
      <c r="CS125" s="11"/>
      <c r="CT125" s="66"/>
      <c r="CU125" s="11"/>
      <c r="CV125" s="11"/>
      <c r="CW125" s="66"/>
      <c r="CX125" s="11"/>
      <c r="CY125" s="11"/>
      <c r="CZ125" s="66"/>
      <c r="DA125" s="11"/>
      <c r="DB125" s="11"/>
      <c r="DC125" s="66"/>
      <c r="DD125" s="11"/>
      <c r="DE125" s="66"/>
      <c r="DF125" s="11"/>
      <c r="DG125" s="11"/>
      <c r="DH125" s="66"/>
      <c r="DI125" s="11"/>
      <c r="DJ125" s="11"/>
      <c r="DK125" s="66"/>
      <c r="DL125" s="11"/>
      <c r="DM125" s="11"/>
      <c r="DN125" s="66"/>
      <c r="DO125" s="11"/>
      <c r="DP125" s="11"/>
      <c r="DQ125" s="66"/>
      <c r="DR125" s="11"/>
      <c r="DS125" s="11"/>
      <c r="DT125" s="66"/>
      <c r="DU125" s="11"/>
      <c r="DV125" s="11"/>
      <c r="DW125" s="66"/>
      <c r="DX125" s="11"/>
      <c r="DY125" s="11"/>
      <c r="DZ125" s="66"/>
      <c r="EA125" s="11"/>
      <c r="EB125" s="11"/>
      <c r="EC125" s="66"/>
      <c r="ED125" s="11"/>
      <c r="EE125" s="11"/>
      <c r="EF125" s="66"/>
      <c r="EG125" s="11"/>
      <c r="EH125" s="11"/>
      <c r="EI125" s="66"/>
      <c r="EJ125" s="63" t="s">
        <v>3291</v>
      </c>
      <c r="EK125" s="11"/>
      <c r="EL125" s="66"/>
    </row>
    <row r="126" spans="1:142" ht="18" customHeight="1" x14ac:dyDescent="0.25">
      <c r="A126" s="65" t="s">
        <v>3292</v>
      </c>
      <c r="B126" s="65" t="s">
        <v>3293</v>
      </c>
      <c r="C126" s="66" t="s">
        <v>142</v>
      </c>
      <c r="D126" s="66"/>
      <c r="E126" s="11">
        <v>25</v>
      </c>
      <c r="F126" s="66"/>
      <c r="G126" s="65"/>
      <c r="H126" s="66" t="s">
        <v>3294</v>
      </c>
      <c r="I126" s="11"/>
      <c r="J126" s="66"/>
      <c r="K126" s="66" t="s">
        <v>144</v>
      </c>
      <c r="L126" s="11"/>
      <c r="M126" s="66"/>
      <c r="N126" s="11">
        <v>2305</v>
      </c>
      <c r="O126" s="11"/>
      <c r="P126" s="66"/>
      <c r="Q126" s="66" t="s">
        <v>336</v>
      </c>
      <c r="R126" s="11"/>
      <c r="S126" s="66"/>
      <c r="T126" s="66"/>
      <c r="U126" s="11"/>
      <c r="V126" s="66"/>
      <c r="W126" s="11"/>
      <c r="X126" s="66"/>
      <c r="Y126" s="11"/>
      <c r="Z126" s="11"/>
      <c r="AA126" s="66"/>
      <c r="AB126" s="11"/>
      <c r="AC126" s="11"/>
      <c r="AD126" s="66"/>
      <c r="AE126" s="11"/>
      <c r="AF126" s="11"/>
      <c r="AG126" s="66"/>
      <c r="AH126" s="11"/>
      <c r="AI126" s="11"/>
      <c r="AJ126" s="66"/>
      <c r="AK126" s="11"/>
      <c r="AL126" s="11"/>
      <c r="AM126" s="66"/>
      <c r="AN126" s="11"/>
      <c r="AO126" s="11"/>
      <c r="AP126" s="66"/>
      <c r="AQ126" s="11"/>
      <c r="AR126" s="11"/>
      <c r="AS126" s="66"/>
      <c r="AT126" s="11"/>
      <c r="AU126" s="11"/>
      <c r="AV126" s="66"/>
      <c r="AW126" s="11"/>
      <c r="AX126" s="11"/>
      <c r="AY126" s="66"/>
      <c r="AZ126" s="11"/>
      <c r="BA126" s="11"/>
      <c r="BB126" s="66"/>
      <c r="BC126" s="66" t="s">
        <v>150</v>
      </c>
      <c r="BD126" s="11">
        <v>25</v>
      </c>
      <c r="BE126" s="66"/>
      <c r="BF126" s="25" t="s">
        <v>3295</v>
      </c>
      <c r="BG126" s="11"/>
      <c r="BH126" s="66"/>
      <c r="BI126" s="63" t="s">
        <v>3296</v>
      </c>
      <c r="BJ126" s="11"/>
      <c r="BK126" s="66"/>
      <c r="BL126" s="66">
        <v>10</v>
      </c>
      <c r="BM126" s="11">
        <v>0</v>
      </c>
      <c r="BN126" s="66"/>
      <c r="BO126" s="66" t="s">
        <v>190</v>
      </c>
      <c r="BP126" s="11"/>
      <c r="BQ126" s="66"/>
      <c r="BR126" s="66" t="s">
        <v>3297</v>
      </c>
      <c r="BS126" s="11"/>
      <c r="BT126" s="66"/>
      <c r="BU126" s="66">
        <v>0</v>
      </c>
      <c r="BV126" s="11"/>
      <c r="BW126" s="66"/>
      <c r="BX126" s="11"/>
      <c r="BY126" s="66"/>
      <c r="BZ126" s="11" t="s">
        <v>173</v>
      </c>
      <c r="CA126" s="11"/>
      <c r="CB126" s="66"/>
      <c r="CC126" s="11" t="s">
        <v>173</v>
      </c>
      <c r="CD126" s="11"/>
      <c r="CE126" s="66"/>
      <c r="CF126" s="11" t="s">
        <v>149</v>
      </c>
      <c r="CG126" s="11"/>
      <c r="CH126" s="66"/>
      <c r="CI126" s="11" t="s">
        <v>242</v>
      </c>
      <c r="CJ126" s="11"/>
      <c r="CK126" s="66"/>
      <c r="CL126" s="11" t="s">
        <v>173</v>
      </c>
      <c r="CM126" s="11"/>
      <c r="CN126" s="66"/>
      <c r="CO126" s="11" t="s">
        <v>173</v>
      </c>
      <c r="CP126" s="11"/>
      <c r="CQ126" s="66"/>
      <c r="CR126" s="11" t="s">
        <v>173</v>
      </c>
      <c r="CS126" s="11"/>
      <c r="CT126" s="66"/>
      <c r="CU126" s="11" t="s">
        <v>149</v>
      </c>
      <c r="CV126" s="11"/>
      <c r="CW126" s="66"/>
      <c r="CX126" s="11" t="s">
        <v>173</v>
      </c>
      <c r="CY126" s="11"/>
      <c r="CZ126" s="66"/>
      <c r="DA126" s="11" t="s">
        <v>173</v>
      </c>
      <c r="DB126" s="11"/>
      <c r="DC126" s="66"/>
      <c r="DD126" s="11"/>
      <c r="DE126" s="66"/>
      <c r="DF126" s="11" t="s">
        <v>157</v>
      </c>
      <c r="DG126" s="11"/>
      <c r="DH126" s="66"/>
      <c r="DI126" s="11" t="s">
        <v>157</v>
      </c>
      <c r="DJ126" s="11"/>
      <c r="DK126" s="66"/>
      <c r="DL126" s="11" t="s">
        <v>157</v>
      </c>
      <c r="DM126" s="11"/>
      <c r="DN126" s="66"/>
      <c r="DO126" s="11" t="s">
        <v>157</v>
      </c>
      <c r="DP126" s="11"/>
      <c r="DQ126" s="66"/>
      <c r="DR126" s="11" t="s">
        <v>157</v>
      </c>
      <c r="DS126" s="11"/>
      <c r="DT126" s="66"/>
      <c r="DU126" s="11" t="s">
        <v>157</v>
      </c>
      <c r="DV126" s="11"/>
      <c r="DW126" s="66"/>
      <c r="DX126" s="11" t="s">
        <v>157</v>
      </c>
      <c r="DY126" s="11"/>
      <c r="DZ126" s="66"/>
      <c r="EA126" s="11" t="s">
        <v>149</v>
      </c>
      <c r="EB126" s="11"/>
      <c r="EC126" s="66"/>
      <c r="ED126" s="11" t="s">
        <v>157</v>
      </c>
      <c r="EE126" s="11"/>
      <c r="EF126" s="66"/>
      <c r="EG126" s="11" t="s">
        <v>157</v>
      </c>
      <c r="EH126" s="11"/>
      <c r="EI126" s="66"/>
      <c r="EJ126" s="63" t="s">
        <v>3298</v>
      </c>
      <c r="EK126" s="11"/>
      <c r="EL126" s="66"/>
    </row>
    <row r="127" spans="1:142" x14ac:dyDescent="0.25">
      <c r="A127" s="65" t="s">
        <v>3299</v>
      </c>
      <c r="B127" s="65" t="s">
        <v>3300</v>
      </c>
      <c r="C127" s="66" t="s">
        <v>142</v>
      </c>
      <c r="D127" s="66"/>
      <c r="E127" s="11">
        <v>160</v>
      </c>
      <c r="F127" s="66"/>
      <c r="G127" s="65"/>
      <c r="H127" s="66" t="s">
        <v>3301</v>
      </c>
      <c r="I127" s="11"/>
      <c r="J127" s="66"/>
      <c r="K127" s="66" t="s">
        <v>144</v>
      </c>
      <c r="L127" s="11"/>
      <c r="M127" s="66"/>
      <c r="N127" s="11">
        <v>2274</v>
      </c>
      <c r="O127" s="11"/>
      <c r="P127" s="66"/>
      <c r="Q127" s="66" t="s">
        <v>146</v>
      </c>
      <c r="R127" s="11"/>
      <c r="S127" s="66"/>
      <c r="T127" s="66" t="s">
        <v>292</v>
      </c>
      <c r="U127" s="11"/>
      <c r="V127" s="66"/>
      <c r="W127" s="11"/>
      <c r="X127" s="66"/>
      <c r="Y127" s="11" t="s">
        <v>157</v>
      </c>
      <c r="Z127" s="11"/>
      <c r="AA127" s="66"/>
      <c r="AB127" s="11" t="s">
        <v>157</v>
      </c>
      <c r="AC127" s="11"/>
      <c r="AD127" s="66"/>
      <c r="AE127" s="11" t="s">
        <v>149</v>
      </c>
      <c r="AF127" s="11"/>
      <c r="AG127" s="66"/>
      <c r="AH127" s="11" t="s">
        <v>157</v>
      </c>
      <c r="AI127" s="11"/>
      <c r="AJ127" s="66"/>
      <c r="AK127" s="11" t="s">
        <v>149</v>
      </c>
      <c r="AL127" s="11"/>
      <c r="AM127" s="66"/>
      <c r="AN127" s="11" t="s">
        <v>157</v>
      </c>
      <c r="AO127" s="11"/>
      <c r="AP127" s="66"/>
      <c r="AQ127" s="11" t="s">
        <v>157</v>
      </c>
      <c r="AR127" s="11"/>
      <c r="AS127" s="66"/>
      <c r="AT127" s="11" t="s">
        <v>157</v>
      </c>
      <c r="AU127" s="11"/>
      <c r="AV127" s="66"/>
      <c r="AW127" s="11" t="s">
        <v>149</v>
      </c>
      <c r="AX127" s="11"/>
      <c r="AY127" s="66"/>
      <c r="AZ127" s="11" t="s">
        <v>149</v>
      </c>
      <c r="BA127" s="11">
        <v>60</v>
      </c>
      <c r="BB127" s="66"/>
      <c r="BC127" s="66" t="s">
        <v>150</v>
      </c>
      <c r="BD127" s="11">
        <v>25</v>
      </c>
      <c r="BE127" s="66"/>
      <c r="BF127" s="25" t="s">
        <v>3302</v>
      </c>
      <c r="BG127" s="11"/>
      <c r="BH127" s="66"/>
      <c r="BI127" s="66" t="s">
        <v>3303</v>
      </c>
      <c r="BJ127" s="11"/>
      <c r="BK127" s="66"/>
      <c r="BL127" s="66">
        <v>5</v>
      </c>
      <c r="BM127" s="11">
        <v>75</v>
      </c>
      <c r="BN127" s="66"/>
      <c r="BO127" s="66"/>
      <c r="BP127" s="11"/>
      <c r="BQ127" s="66"/>
      <c r="BR127" s="66"/>
      <c r="BS127" s="11"/>
      <c r="BT127" s="66"/>
      <c r="BU127" s="66"/>
      <c r="BV127" s="11"/>
      <c r="BW127" s="66"/>
      <c r="BX127" s="11"/>
      <c r="BY127" s="66"/>
      <c r="BZ127" s="11"/>
      <c r="CA127" s="11"/>
      <c r="CB127" s="66"/>
      <c r="CC127" s="11"/>
      <c r="CD127" s="11"/>
      <c r="CE127" s="66"/>
      <c r="CF127" s="11"/>
      <c r="CG127" s="11"/>
      <c r="CH127" s="66"/>
      <c r="CI127" s="11"/>
      <c r="CJ127" s="11"/>
      <c r="CK127" s="66"/>
      <c r="CL127" s="11"/>
      <c r="CM127" s="11"/>
      <c r="CN127" s="66"/>
      <c r="CO127" s="11"/>
      <c r="CP127" s="11"/>
      <c r="CQ127" s="66"/>
      <c r="CR127" s="11"/>
      <c r="CS127" s="11"/>
      <c r="CT127" s="66"/>
      <c r="CU127" s="11"/>
      <c r="CV127" s="11"/>
      <c r="CW127" s="66"/>
      <c r="CX127" s="11"/>
      <c r="CY127" s="11"/>
      <c r="CZ127" s="66"/>
      <c r="DA127" s="11"/>
      <c r="DB127" s="11"/>
      <c r="DC127" s="66"/>
      <c r="DD127" s="11"/>
      <c r="DE127" s="66"/>
      <c r="DF127" s="11"/>
      <c r="DG127" s="11"/>
      <c r="DH127" s="66"/>
      <c r="DI127" s="11"/>
      <c r="DJ127" s="11"/>
      <c r="DK127" s="66"/>
      <c r="DL127" s="11"/>
      <c r="DM127" s="11"/>
      <c r="DN127" s="66"/>
      <c r="DO127" s="11"/>
      <c r="DP127" s="11"/>
      <c r="DQ127" s="66"/>
      <c r="DR127" s="11"/>
      <c r="DS127" s="11"/>
      <c r="DT127" s="66"/>
      <c r="DU127" s="11"/>
      <c r="DV127" s="11"/>
      <c r="DW127" s="66"/>
      <c r="DX127" s="11"/>
      <c r="DY127" s="11"/>
      <c r="DZ127" s="66"/>
      <c r="EA127" s="11"/>
      <c r="EB127" s="11"/>
      <c r="EC127" s="66"/>
      <c r="ED127" s="11"/>
      <c r="EE127" s="11"/>
      <c r="EF127" s="66"/>
      <c r="EG127" s="11"/>
      <c r="EH127" s="11"/>
      <c r="EI127" s="66"/>
      <c r="EJ127" s="66" t="s">
        <v>3304</v>
      </c>
      <c r="EK127" s="11"/>
      <c r="EL127" s="66"/>
    </row>
    <row r="128" spans="1:142" ht="15.75" customHeight="1" x14ac:dyDescent="0.25">
      <c r="A128" s="65" t="s">
        <v>3305</v>
      </c>
      <c r="B128" s="65" t="s">
        <v>3306</v>
      </c>
      <c r="C128" s="66" t="s">
        <v>142</v>
      </c>
      <c r="D128" s="66"/>
      <c r="E128" s="11">
        <v>100</v>
      </c>
      <c r="F128" s="66"/>
      <c r="G128" s="65"/>
      <c r="H128" s="66" t="s">
        <v>3307</v>
      </c>
      <c r="I128" s="11"/>
      <c r="J128" s="66"/>
      <c r="K128" s="66" t="s">
        <v>144</v>
      </c>
      <c r="L128" s="11"/>
      <c r="M128" s="66"/>
      <c r="N128" s="11">
        <v>2203</v>
      </c>
      <c r="O128" s="11"/>
      <c r="P128" s="66"/>
      <c r="Q128" s="66" t="s">
        <v>257</v>
      </c>
      <c r="R128" s="11"/>
      <c r="S128" s="66"/>
      <c r="T128" s="66"/>
      <c r="U128" s="11"/>
      <c r="V128" s="66"/>
      <c r="W128" s="11"/>
      <c r="X128" s="66"/>
      <c r="Y128" s="11"/>
      <c r="Z128" s="11"/>
      <c r="AA128" s="66"/>
      <c r="AB128" s="11"/>
      <c r="AC128" s="11"/>
      <c r="AD128" s="66"/>
      <c r="AE128" s="11"/>
      <c r="AF128" s="11"/>
      <c r="AG128" s="66"/>
      <c r="AH128" s="11"/>
      <c r="AI128" s="11"/>
      <c r="AJ128" s="66"/>
      <c r="AK128" s="11"/>
      <c r="AL128" s="11"/>
      <c r="AM128" s="66"/>
      <c r="AN128" s="11"/>
      <c r="AO128" s="11"/>
      <c r="AP128" s="66"/>
      <c r="AQ128" s="11"/>
      <c r="AR128" s="11"/>
      <c r="AS128" s="66"/>
      <c r="AT128" s="11"/>
      <c r="AU128" s="11"/>
      <c r="AV128" s="66"/>
      <c r="AW128" s="11"/>
      <c r="AX128" s="11"/>
      <c r="AY128" s="66"/>
      <c r="AZ128" s="11"/>
      <c r="BA128" s="11"/>
      <c r="BB128" s="66"/>
      <c r="BC128" s="66" t="s">
        <v>150</v>
      </c>
      <c r="BD128" s="11">
        <v>25</v>
      </c>
      <c r="BE128" s="66"/>
      <c r="BF128" s="25" t="s">
        <v>3302</v>
      </c>
      <c r="BG128" s="11"/>
      <c r="BH128" s="66"/>
      <c r="BI128" s="66" t="s">
        <v>3308</v>
      </c>
      <c r="BJ128" s="11"/>
      <c r="BK128" s="66"/>
      <c r="BL128" s="66">
        <v>20</v>
      </c>
      <c r="BM128" s="11">
        <v>75</v>
      </c>
      <c r="BN128" s="66"/>
      <c r="BO128" s="66" t="s">
        <v>171</v>
      </c>
      <c r="BP128" s="11"/>
      <c r="BQ128" s="66"/>
      <c r="BR128" s="66" t="s">
        <v>3309</v>
      </c>
      <c r="BS128" s="11"/>
      <c r="BT128" s="66"/>
      <c r="BU128" s="66" t="s">
        <v>3530</v>
      </c>
      <c r="BV128" s="11"/>
      <c r="BW128" s="66"/>
      <c r="BX128" s="11"/>
      <c r="BY128" s="66"/>
      <c r="BZ128" s="11" t="s">
        <v>173</v>
      </c>
      <c r="CA128" s="11"/>
      <c r="CB128" s="66"/>
      <c r="CC128" s="11" t="s">
        <v>242</v>
      </c>
      <c r="CD128" s="11"/>
      <c r="CE128" s="66"/>
      <c r="CF128" s="11" t="s">
        <v>242</v>
      </c>
      <c r="CG128" s="11"/>
      <c r="CH128" s="66"/>
      <c r="CI128" s="11" t="s">
        <v>173</v>
      </c>
      <c r="CJ128" s="11"/>
      <c r="CK128" s="66"/>
      <c r="CL128" s="11" t="s">
        <v>173</v>
      </c>
      <c r="CM128" s="11"/>
      <c r="CN128" s="66"/>
      <c r="CO128" s="11" t="s">
        <v>173</v>
      </c>
      <c r="CP128" s="11"/>
      <c r="CQ128" s="66"/>
      <c r="CR128" s="11" t="s">
        <v>173</v>
      </c>
      <c r="CS128" s="11"/>
      <c r="CT128" s="66"/>
      <c r="CU128" s="11" t="s">
        <v>173</v>
      </c>
      <c r="CV128" s="11"/>
      <c r="CW128" s="66"/>
      <c r="CX128" s="11" t="s">
        <v>173</v>
      </c>
      <c r="CY128" s="11"/>
      <c r="CZ128" s="66"/>
      <c r="DA128" s="11" t="s">
        <v>173</v>
      </c>
      <c r="DB128" s="11"/>
      <c r="DC128" s="66"/>
      <c r="DD128" s="11"/>
      <c r="DE128" s="66"/>
      <c r="DF128" s="11" t="s">
        <v>243</v>
      </c>
      <c r="DG128" s="11"/>
      <c r="DH128" s="66"/>
      <c r="DI128" s="11" t="s">
        <v>157</v>
      </c>
      <c r="DJ128" s="11"/>
      <c r="DK128" s="66"/>
      <c r="DL128" s="11" t="s">
        <v>243</v>
      </c>
      <c r="DM128" s="11"/>
      <c r="DN128" s="66"/>
      <c r="DO128" s="11" t="s">
        <v>157</v>
      </c>
      <c r="DP128" s="11"/>
      <c r="DQ128" s="66"/>
      <c r="DR128" s="11" t="s">
        <v>157</v>
      </c>
      <c r="DS128" s="11"/>
      <c r="DT128" s="66"/>
      <c r="DU128" s="11" t="s">
        <v>243</v>
      </c>
      <c r="DV128" s="11"/>
      <c r="DW128" s="66"/>
      <c r="DX128" s="11" t="s">
        <v>157</v>
      </c>
      <c r="DY128" s="11"/>
      <c r="DZ128" s="66"/>
      <c r="EA128" s="11" t="s">
        <v>157</v>
      </c>
      <c r="EB128" s="11"/>
      <c r="EC128" s="66"/>
      <c r="ED128" s="11" t="s">
        <v>157</v>
      </c>
      <c r="EE128" s="11"/>
      <c r="EF128" s="66"/>
      <c r="EG128" s="11" t="s">
        <v>157</v>
      </c>
      <c r="EH128" s="11"/>
      <c r="EI128" s="66"/>
      <c r="EJ128" s="63" t="s">
        <v>3310</v>
      </c>
      <c r="EK128" s="11"/>
      <c r="EL128" s="66"/>
    </row>
    <row r="129" spans="1:142" x14ac:dyDescent="0.25">
      <c r="A129" s="65">
        <v>43110.676030092596</v>
      </c>
      <c r="B129" s="65">
        <v>43110.679178240738</v>
      </c>
      <c r="C129" s="66" t="s">
        <v>142</v>
      </c>
      <c r="D129" s="66"/>
      <c r="E129" s="11">
        <v>100</v>
      </c>
      <c r="F129" s="66"/>
      <c r="G129" s="65"/>
      <c r="H129" s="66" t="s">
        <v>3522</v>
      </c>
      <c r="I129" s="11"/>
      <c r="J129" s="66"/>
      <c r="K129" s="66" t="s">
        <v>255</v>
      </c>
      <c r="L129" s="11"/>
      <c r="M129" s="66"/>
      <c r="N129" s="11">
        <v>2534</v>
      </c>
      <c r="O129" s="11"/>
      <c r="P129" s="66"/>
      <c r="Q129" s="66" t="s">
        <v>146</v>
      </c>
      <c r="R129" s="11"/>
      <c r="S129" s="66"/>
      <c r="T129" s="66" t="s">
        <v>213</v>
      </c>
      <c r="U129" s="11"/>
      <c r="V129" s="66"/>
      <c r="W129" s="11"/>
      <c r="X129" s="66"/>
      <c r="Y129" s="11" t="s">
        <v>157</v>
      </c>
      <c r="Z129" s="11"/>
      <c r="AA129" s="66"/>
      <c r="AB129" s="11" t="s">
        <v>157</v>
      </c>
      <c r="AC129" s="11"/>
      <c r="AD129" s="66"/>
      <c r="AE129" s="11" t="s">
        <v>157</v>
      </c>
      <c r="AF129" s="11"/>
      <c r="AG129" s="66"/>
      <c r="AH129" s="11" t="s">
        <v>157</v>
      </c>
      <c r="AI129" s="11"/>
      <c r="AJ129" s="66"/>
      <c r="AK129" s="11" t="s">
        <v>157</v>
      </c>
      <c r="AL129" s="11"/>
      <c r="AM129" s="66"/>
      <c r="AN129" s="11" t="s">
        <v>157</v>
      </c>
      <c r="AO129" s="11"/>
      <c r="AP129" s="66"/>
      <c r="AQ129" s="11" t="s">
        <v>157</v>
      </c>
      <c r="AR129" s="11"/>
      <c r="AS129" s="66"/>
      <c r="AT129" s="11" t="s">
        <v>157</v>
      </c>
      <c r="AU129" s="11"/>
      <c r="AV129" s="66"/>
      <c r="AW129" s="11" t="s">
        <v>157</v>
      </c>
      <c r="AX129" s="11"/>
      <c r="AY129" s="66"/>
      <c r="AZ129" s="11" t="s">
        <v>157</v>
      </c>
      <c r="BA129" s="11">
        <v>100</v>
      </c>
      <c r="BB129" s="66"/>
      <c r="BC129" s="66" t="s">
        <v>258</v>
      </c>
      <c r="BD129" s="11">
        <v>0</v>
      </c>
      <c r="BE129" s="66"/>
      <c r="BF129" s="25"/>
      <c r="BG129" s="11"/>
      <c r="BH129" s="66"/>
      <c r="BI129" s="66"/>
      <c r="BJ129" s="11"/>
      <c r="BK129" s="66"/>
      <c r="BL129" s="66"/>
      <c r="BM129" s="11">
        <v>0</v>
      </c>
      <c r="BN129" s="66"/>
      <c r="BO129" s="66"/>
      <c r="BP129" s="11"/>
      <c r="BQ129" s="66"/>
      <c r="BR129" s="66"/>
      <c r="BS129" s="11"/>
      <c r="BT129" s="66"/>
      <c r="BU129" s="66"/>
      <c r="BV129" s="11"/>
      <c r="BW129" s="66"/>
      <c r="BX129" s="11"/>
      <c r="BY129" s="66"/>
      <c r="BZ129" s="11"/>
      <c r="CA129" s="11"/>
      <c r="CB129" s="66"/>
      <c r="CC129" s="11"/>
      <c r="CD129" s="11"/>
      <c r="CE129" s="66"/>
      <c r="CF129" s="11"/>
      <c r="CG129" s="11"/>
      <c r="CH129" s="66"/>
      <c r="CI129" s="11"/>
      <c r="CJ129" s="11"/>
      <c r="CK129" s="66"/>
      <c r="CL129" s="11"/>
      <c r="CM129" s="11"/>
      <c r="CN129" s="66"/>
      <c r="CO129" s="11"/>
      <c r="CP129" s="11"/>
      <c r="CQ129" s="66"/>
      <c r="CR129" s="11"/>
      <c r="CS129" s="11"/>
      <c r="CT129" s="66"/>
      <c r="CU129" s="11"/>
      <c r="CV129" s="11"/>
      <c r="CW129" s="66"/>
      <c r="CX129" s="11"/>
      <c r="CY129" s="11"/>
      <c r="CZ129" s="66"/>
      <c r="DA129" s="11"/>
      <c r="DB129" s="11"/>
      <c r="DC129" s="66"/>
      <c r="DD129" s="11"/>
      <c r="DE129" s="66"/>
      <c r="DF129" s="11"/>
      <c r="DG129" s="11"/>
      <c r="DH129" s="66"/>
      <c r="DI129" s="11"/>
      <c r="DJ129" s="11"/>
      <c r="DK129" s="66"/>
      <c r="DL129" s="11"/>
      <c r="DM129" s="11"/>
      <c r="DN129" s="66"/>
      <c r="DO129" s="11"/>
      <c r="DP129" s="11"/>
      <c r="DQ129" s="66"/>
      <c r="DR129" s="11"/>
      <c r="DS129" s="11"/>
      <c r="DT129" s="66"/>
      <c r="DU129" s="11"/>
      <c r="DV129" s="11"/>
      <c r="DW129" s="66"/>
      <c r="DX129" s="11"/>
      <c r="DY129" s="11"/>
      <c r="DZ129" s="66"/>
      <c r="EA129" s="11"/>
      <c r="EB129" s="11"/>
      <c r="EC129" s="66"/>
      <c r="ED129" s="11"/>
      <c r="EE129" s="11"/>
      <c r="EF129" s="66"/>
      <c r="EG129" s="11"/>
      <c r="EH129" s="11"/>
      <c r="EI129" s="66"/>
      <c r="EJ129" s="66" t="s">
        <v>3523</v>
      </c>
      <c r="EK129" s="11"/>
      <c r="EL129" s="66"/>
    </row>
    <row r="130" spans="1:142" ht="15.75" customHeight="1" x14ac:dyDescent="0.25">
      <c r="A130" s="65">
        <v>43141.484560185185</v>
      </c>
      <c r="B130" s="65">
        <v>43141.487071759257</v>
      </c>
      <c r="C130" s="66" t="s">
        <v>142</v>
      </c>
      <c r="D130" s="66"/>
      <c r="E130" s="11">
        <v>95</v>
      </c>
      <c r="F130" s="66"/>
      <c r="G130" s="65"/>
      <c r="H130" s="66" t="s">
        <v>3524</v>
      </c>
      <c r="I130" s="11"/>
      <c r="J130" s="66"/>
      <c r="K130" s="66" t="s">
        <v>255</v>
      </c>
      <c r="L130" s="11"/>
      <c r="M130" s="66"/>
      <c r="N130" s="11">
        <v>2131</v>
      </c>
      <c r="O130" s="11"/>
      <c r="P130" s="66"/>
      <c r="Q130" s="66" t="s">
        <v>146</v>
      </c>
      <c r="R130" s="11"/>
      <c r="S130" s="66"/>
      <c r="T130" s="66" t="s">
        <v>298</v>
      </c>
      <c r="U130" s="11"/>
      <c r="V130" s="66"/>
      <c r="W130" s="11"/>
      <c r="X130" s="66"/>
      <c r="Y130" s="11" t="s">
        <v>157</v>
      </c>
      <c r="Z130" s="11"/>
      <c r="AA130" s="66"/>
      <c r="AB130" s="11" t="s">
        <v>157</v>
      </c>
      <c r="AC130" s="11"/>
      <c r="AD130" s="66"/>
      <c r="AE130" s="11" t="s">
        <v>157</v>
      </c>
      <c r="AF130" s="11"/>
      <c r="AG130" s="66"/>
      <c r="AH130" s="11" t="s">
        <v>157</v>
      </c>
      <c r="AI130" s="11"/>
      <c r="AJ130" s="66"/>
      <c r="AK130" s="11" t="s">
        <v>148</v>
      </c>
      <c r="AL130" s="11"/>
      <c r="AM130" s="66"/>
      <c r="AN130" s="11" t="s">
        <v>157</v>
      </c>
      <c r="AO130" s="11"/>
      <c r="AP130" s="66"/>
      <c r="AQ130" s="11" t="s">
        <v>157</v>
      </c>
      <c r="AR130" s="11"/>
      <c r="AS130" s="66"/>
      <c r="AT130" s="11" t="s">
        <v>157</v>
      </c>
      <c r="AU130" s="11"/>
      <c r="AV130" s="66"/>
      <c r="AW130" s="11" t="s">
        <v>157</v>
      </c>
      <c r="AX130" s="11"/>
      <c r="AY130" s="66"/>
      <c r="AZ130" s="11" t="s">
        <v>157</v>
      </c>
      <c r="BA130" s="11">
        <v>95</v>
      </c>
      <c r="BB130" s="66"/>
      <c r="BC130" s="66" t="s">
        <v>258</v>
      </c>
      <c r="BD130" s="11">
        <v>0</v>
      </c>
      <c r="BE130" s="66"/>
      <c r="BF130" s="25"/>
      <c r="BG130" s="11"/>
      <c r="BH130" s="66"/>
      <c r="BI130" s="66"/>
      <c r="BJ130" s="11"/>
      <c r="BK130" s="66"/>
      <c r="BL130" s="66"/>
      <c r="BM130" s="11">
        <v>0</v>
      </c>
      <c r="BN130" s="66"/>
      <c r="BO130" s="66"/>
      <c r="BP130" s="11"/>
      <c r="BQ130" s="66"/>
      <c r="BR130" s="66"/>
      <c r="BS130" s="11"/>
      <c r="BT130" s="66"/>
      <c r="BU130" s="66"/>
      <c r="BV130" s="11"/>
      <c r="BW130" s="66"/>
      <c r="BX130" s="11"/>
      <c r="BY130" s="66"/>
      <c r="BZ130" s="11"/>
      <c r="CA130" s="11"/>
      <c r="CB130" s="66"/>
      <c r="CC130" s="11"/>
      <c r="CD130" s="11"/>
      <c r="CE130" s="66"/>
      <c r="CF130" s="11"/>
      <c r="CG130" s="11"/>
      <c r="CH130" s="66"/>
      <c r="CI130" s="11"/>
      <c r="CJ130" s="11"/>
      <c r="CK130" s="66"/>
      <c r="CL130" s="11"/>
      <c r="CM130" s="11"/>
      <c r="CN130" s="66"/>
      <c r="CO130" s="11"/>
      <c r="CP130" s="11"/>
      <c r="CQ130" s="66"/>
      <c r="CR130" s="11"/>
      <c r="CS130" s="11"/>
      <c r="CT130" s="66"/>
      <c r="CU130" s="11"/>
      <c r="CV130" s="11"/>
      <c r="CW130" s="66"/>
      <c r="CX130" s="11"/>
      <c r="CY130" s="11"/>
      <c r="CZ130" s="66"/>
      <c r="DA130" s="11"/>
      <c r="DB130" s="11"/>
      <c r="DC130" s="66"/>
      <c r="DD130" s="11"/>
      <c r="DE130" s="66"/>
      <c r="DF130" s="11"/>
      <c r="DG130" s="11"/>
      <c r="DH130" s="66"/>
      <c r="DI130" s="11"/>
      <c r="DJ130" s="11"/>
      <c r="DK130" s="66"/>
      <c r="DL130" s="11"/>
      <c r="DM130" s="11"/>
      <c r="DN130" s="66"/>
      <c r="DO130" s="11"/>
      <c r="DP130" s="11"/>
      <c r="DQ130" s="66"/>
      <c r="DR130" s="11"/>
      <c r="DS130" s="11"/>
      <c r="DT130" s="66"/>
      <c r="DU130" s="11"/>
      <c r="DV130" s="11"/>
      <c r="DW130" s="66"/>
      <c r="DX130" s="11"/>
      <c r="DY130" s="11"/>
      <c r="DZ130" s="66"/>
      <c r="EA130" s="11"/>
      <c r="EB130" s="11"/>
      <c r="EC130" s="66"/>
      <c r="ED130" s="11"/>
      <c r="EE130" s="11"/>
      <c r="EF130" s="66"/>
      <c r="EG130" s="11"/>
      <c r="EH130" s="11"/>
      <c r="EI130" s="66"/>
      <c r="EJ130" s="63" t="s">
        <v>3525</v>
      </c>
      <c r="EK130" s="11"/>
      <c r="EL130" s="66"/>
    </row>
    <row r="131" spans="1:142" ht="15.75" customHeight="1" x14ac:dyDescent="0.25">
      <c r="A131" s="65">
        <v>43383.343275462961</v>
      </c>
      <c r="B131" s="65">
        <v>43383.35019675926</v>
      </c>
      <c r="C131" s="66" t="s">
        <v>142</v>
      </c>
      <c r="D131" s="66"/>
      <c r="E131" s="11">
        <v>0</v>
      </c>
      <c r="F131" s="66"/>
      <c r="G131" s="65"/>
      <c r="H131" s="66" t="s">
        <v>3526</v>
      </c>
      <c r="I131" s="11"/>
      <c r="J131" s="66"/>
      <c r="K131" s="66" t="s">
        <v>144</v>
      </c>
      <c r="L131" s="11"/>
      <c r="M131" s="66"/>
      <c r="N131" s="11">
        <v>2401</v>
      </c>
      <c r="O131" s="11"/>
      <c r="P131" s="66"/>
      <c r="Q131" s="66" t="s">
        <v>168</v>
      </c>
      <c r="R131" s="11"/>
      <c r="S131" s="66"/>
      <c r="T131" s="66"/>
      <c r="U131" s="11"/>
      <c r="V131" s="66"/>
      <c r="W131" s="11"/>
      <c r="X131" s="66"/>
      <c r="Y131" s="11"/>
      <c r="Z131" s="11"/>
      <c r="AA131" s="66"/>
      <c r="AB131" s="11"/>
      <c r="AC131" s="11"/>
      <c r="AD131" s="66"/>
      <c r="AE131" s="11"/>
      <c r="AF131" s="11"/>
      <c r="AG131" s="66"/>
      <c r="AH131" s="11"/>
      <c r="AI131" s="11"/>
      <c r="AJ131" s="66"/>
      <c r="AK131" s="11"/>
      <c r="AL131" s="11"/>
      <c r="AM131" s="66"/>
      <c r="AN131" s="11"/>
      <c r="AO131" s="11"/>
      <c r="AP131" s="66"/>
      <c r="AQ131" s="11"/>
      <c r="AR131" s="11"/>
      <c r="AS131" s="66"/>
      <c r="AT131" s="11"/>
      <c r="AU131" s="11"/>
      <c r="AV131" s="66"/>
      <c r="AW131" s="11"/>
      <c r="AX131" s="11"/>
      <c r="AY131" s="66"/>
      <c r="AZ131" s="11"/>
      <c r="BA131" s="11"/>
      <c r="BB131" s="66"/>
      <c r="BC131" s="66" t="s">
        <v>150</v>
      </c>
      <c r="BD131" s="11">
        <v>25</v>
      </c>
      <c r="BE131" s="66"/>
      <c r="BF131" s="25">
        <v>43141</v>
      </c>
      <c r="BG131" s="11"/>
      <c r="BH131" s="66"/>
      <c r="BI131" s="63" t="s">
        <v>3527</v>
      </c>
      <c r="BJ131" s="11"/>
      <c r="BK131" s="66"/>
      <c r="BL131" s="66" t="s">
        <v>240</v>
      </c>
      <c r="BM131" s="11">
        <v>75</v>
      </c>
      <c r="BN131" s="66"/>
      <c r="BO131" s="66" t="s">
        <v>171</v>
      </c>
      <c r="BP131" s="11"/>
      <c r="BQ131" s="66"/>
      <c r="BR131" s="66" t="s">
        <v>3528</v>
      </c>
      <c r="BS131" s="11"/>
      <c r="BT131" s="66"/>
      <c r="BU131" s="66" t="s">
        <v>2715</v>
      </c>
      <c r="BV131" s="11"/>
      <c r="BW131" s="66"/>
      <c r="BX131" s="11"/>
      <c r="BY131" s="66"/>
      <c r="BZ131" s="11" t="s">
        <v>173</v>
      </c>
      <c r="CA131" s="11"/>
      <c r="CB131" s="66"/>
      <c r="CC131" s="11" t="s">
        <v>173</v>
      </c>
      <c r="CD131" s="11"/>
      <c r="CE131" s="66"/>
      <c r="CF131" s="11" t="s">
        <v>173</v>
      </c>
      <c r="CG131" s="11"/>
      <c r="CH131" s="66"/>
      <c r="CI131" s="11" t="s">
        <v>173</v>
      </c>
      <c r="CJ131" s="11"/>
      <c r="CK131" s="66"/>
      <c r="CL131" s="11" t="s">
        <v>242</v>
      </c>
      <c r="CM131" s="11"/>
      <c r="CN131" s="66"/>
      <c r="CO131" s="11" t="s">
        <v>242</v>
      </c>
      <c r="CP131" s="11"/>
      <c r="CQ131" s="66"/>
      <c r="CR131" s="11" t="s">
        <v>242</v>
      </c>
      <c r="CS131" s="11"/>
      <c r="CT131" s="66"/>
      <c r="CU131" s="11" t="s">
        <v>242</v>
      </c>
      <c r="CV131" s="11"/>
      <c r="CW131" s="66"/>
      <c r="CX131" s="11" t="s">
        <v>242</v>
      </c>
      <c r="CY131" s="11"/>
      <c r="CZ131" s="66"/>
      <c r="DA131" s="11" t="s">
        <v>242</v>
      </c>
      <c r="DB131" s="11"/>
      <c r="DC131" s="66"/>
      <c r="DD131" s="11"/>
      <c r="DE131" s="66"/>
      <c r="DF131" s="11" t="s">
        <v>157</v>
      </c>
      <c r="DG131" s="11"/>
      <c r="DH131" s="66"/>
      <c r="DI131" s="11" t="s">
        <v>157</v>
      </c>
      <c r="DJ131" s="11"/>
      <c r="DK131" s="66"/>
      <c r="DL131" s="11" t="s">
        <v>243</v>
      </c>
      <c r="DM131" s="11"/>
      <c r="DN131" s="66"/>
      <c r="DO131" s="11" t="s">
        <v>243</v>
      </c>
      <c r="DP131" s="11"/>
      <c r="DQ131" s="66"/>
      <c r="DR131" s="11" t="s">
        <v>243</v>
      </c>
      <c r="DS131" s="11"/>
      <c r="DT131" s="66"/>
      <c r="DU131" s="11" t="s">
        <v>243</v>
      </c>
      <c r="DV131" s="11"/>
      <c r="DW131" s="66"/>
      <c r="DX131" s="11" t="s">
        <v>243</v>
      </c>
      <c r="DY131" s="11"/>
      <c r="DZ131" s="66"/>
      <c r="EA131" s="11" t="s">
        <v>243</v>
      </c>
      <c r="EB131" s="11"/>
      <c r="EC131" s="66"/>
      <c r="ED131" s="11" t="s">
        <v>243</v>
      </c>
      <c r="EE131" s="11"/>
      <c r="EF131" s="66"/>
      <c r="EG131" s="11" t="s">
        <v>243</v>
      </c>
      <c r="EH131" s="11"/>
      <c r="EI131" s="66"/>
      <c r="EJ131" s="66" t="s">
        <v>3529</v>
      </c>
      <c r="EK131" s="11"/>
      <c r="EL131" s="66"/>
    </row>
    <row r="132" spans="1:142" x14ac:dyDescent="0.25">
      <c r="A132" s="69">
        <v>43388.845856481501</v>
      </c>
      <c r="B132" s="69">
        <v>43388.850509259297</v>
      </c>
      <c r="C132" s="70" t="s">
        <v>142</v>
      </c>
      <c r="D132" s="70"/>
      <c r="E132" s="11">
        <v>195</v>
      </c>
      <c r="F132" s="70"/>
      <c r="G132" s="69"/>
      <c r="H132" s="70" t="s">
        <v>3535</v>
      </c>
      <c r="I132" s="11"/>
      <c r="J132" s="70"/>
      <c r="K132" s="70" t="s">
        <v>144</v>
      </c>
      <c r="L132" s="11"/>
      <c r="M132" s="70"/>
      <c r="N132" s="11">
        <v>2315</v>
      </c>
      <c r="O132" s="11"/>
      <c r="P132" s="70"/>
      <c r="Q132" s="70" t="s">
        <v>197</v>
      </c>
      <c r="R132" s="11"/>
      <c r="S132" s="70"/>
      <c r="T132" s="70" t="s">
        <v>292</v>
      </c>
      <c r="U132" s="11"/>
      <c r="V132" s="70"/>
      <c r="W132" s="11"/>
      <c r="X132" s="70"/>
      <c r="Y132" s="11" t="s">
        <v>157</v>
      </c>
      <c r="Z132" s="11"/>
      <c r="AA132" s="70"/>
      <c r="AB132" s="11" t="s">
        <v>157</v>
      </c>
      <c r="AC132" s="11"/>
      <c r="AD132" s="70"/>
      <c r="AE132" s="11" t="s">
        <v>157</v>
      </c>
      <c r="AF132" s="11"/>
      <c r="AG132" s="70"/>
      <c r="AH132" s="11" t="s">
        <v>157</v>
      </c>
      <c r="AI132" s="11"/>
      <c r="AJ132" s="70"/>
      <c r="AK132" s="11" t="s">
        <v>148</v>
      </c>
      <c r="AL132" s="11"/>
      <c r="AM132" s="70"/>
      <c r="AN132" s="11" t="s">
        <v>157</v>
      </c>
      <c r="AO132" s="11"/>
      <c r="AP132" s="70"/>
      <c r="AQ132" s="11" t="s">
        <v>157</v>
      </c>
      <c r="AR132" s="11"/>
      <c r="AS132" s="70"/>
      <c r="AT132" s="11" t="s">
        <v>157</v>
      </c>
      <c r="AU132" s="11"/>
      <c r="AV132" s="70"/>
      <c r="AW132" s="11" t="s">
        <v>157</v>
      </c>
      <c r="AX132" s="11"/>
      <c r="AY132" s="70"/>
      <c r="AZ132" s="11" t="s">
        <v>157</v>
      </c>
      <c r="BA132" s="11">
        <v>95</v>
      </c>
      <c r="BB132" s="70"/>
      <c r="BC132" s="70" t="s">
        <v>150</v>
      </c>
      <c r="BD132" s="11">
        <v>25</v>
      </c>
      <c r="BE132" s="70"/>
      <c r="BF132" s="25">
        <v>43389</v>
      </c>
      <c r="BG132" s="11"/>
      <c r="BH132" s="70"/>
      <c r="BI132" s="70" t="s">
        <v>3536</v>
      </c>
      <c r="BJ132" s="11"/>
      <c r="BK132" s="70"/>
      <c r="BL132" s="70" t="s">
        <v>274</v>
      </c>
      <c r="BM132" s="11">
        <v>75</v>
      </c>
      <c r="BN132" s="70"/>
      <c r="BO132" s="70"/>
      <c r="BP132" s="11"/>
      <c r="BQ132" s="70"/>
      <c r="BR132" s="70"/>
      <c r="BS132" s="11"/>
      <c r="BT132" s="70"/>
      <c r="BU132" s="70"/>
      <c r="BV132" s="11"/>
      <c r="BW132" s="70"/>
      <c r="BX132" s="11"/>
      <c r="BY132" s="70"/>
      <c r="BZ132" s="11"/>
      <c r="CA132" s="11"/>
      <c r="CB132" s="70"/>
      <c r="CC132" s="11"/>
      <c r="CD132" s="11"/>
      <c r="CE132" s="70"/>
      <c r="CF132" s="11"/>
      <c r="CG132" s="11"/>
      <c r="CH132" s="70"/>
      <c r="CI132" s="11"/>
      <c r="CJ132" s="11"/>
      <c r="CK132" s="70"/>
      <c r="CL132" s="11"/>
      <c r="CM132" s="11"/>
      <c r="CN132" s="70"/>
      <c r="CO132" s="11"/>
      <c r="CP132" s="11"/>
      <c r="CQ132" s="70"/>
      <c r="CR132" s="11"/>
      <c r="CS132" s="11"/>
      <c r="CT132" s="70"/>
      <c r="CU132" s="11"/>
      <c r="CV132" s="11"/>
      <c r="CW132" s="70"/>
      <c r="CX132" s="11"/>
      <c r="CY132" s="11"/>
      <c r="CZ132" s="70"/>
      <c r="DA132" s="11"/>
      <c r="DB132" s="11"/>
      <c r="DC132" s="70"/>
      <c r="DD132" s="11"/>
      <c r="DE132" s="70"/>
      <c r="DF132" s="11"/>
      <c r="DG132" s="11"/>
      <c r="DH132" s="70"/>
      <c r="DI132" s="11"/>
      <c r="DJ132" s="11"/>
      <c r="DK132" s="70"/>
      <c r="DL132" s="11"/>
      <c r="DM132" s="11"/>
      <c r="DN132" s="70"/>
      <c r="DO132" s="11"/>
      <c r="DP132" s="11"/>
      <c r="DQ132" s="70"/>
      <c r="DR132" s="11"/>
      <c r="DS132" s="11"/>
      <c r="DT132" s="70"/>
      <c r="DU132" s="11"/>
      <c r="DV132" s="11"/>
      <c r="DW132" s="70"/>
      <c r="DX132" s="11"/>
      <c r="DY132" s="11"/>
      <c r="DZ132" s="70"/>
      <c r="EA132" s="11"/>
      <c r="EB132" s="11"/>
      <c r="EC132" s="70"/>
      <c r="ED132" s="11"/>
      <c r="EE132" s="11"/>
      <c r="EF132" s="70"/>
      <c r="EG132" s="11"/>
      <c r="EH132" s="11"/>
      <c r="EI132" s="70"/>
      <c r="EJ132" s="70" t="s">
        <v>3537</v>
      </c>
      <c r="EK132" s="11"/>
      <c r="EL132" s="70"/>
    </row>
    <row r="133" spans="1:142" x14ac:dyDescent="0.25">
      <c r="A133" s="76">
        <v>43395.495833333298</v>
      </c>
      <c r="B133" s="76">
        <v>43395.512291666702</v>
      </c>
      <c r="C133" s="77" t="s">
        <v>142</v>
      </c>
      <c r="D133" s="77"/>
      <c r="E133" s="11">
        <v>190</v>
      </c>
      <c r="F133" s="77"/>
      <c r="G133" s="76"/>
      <c r="H133" s="77" t="s">
        <v>3565</v>
      </c>
      <c r="I133" s="11"/>
      <c r="J133" s="77"/>
      <c r="K133" s="77" t="s">
        <v>144</v>
      </c>
      <c r="L133" s="11"/>
      <c r="M133" s="77"/>
      <c r="N133" s="11">
        <v>2334</v>
      </c>
      <c r="O133" s="11"/>
      <c r="P133" s="77"/>
      <c r="Q133" s="77" t="s">
        <v>146</v>
      </c>
      <c r="R133" s="11"/>
      <c r="S133" s="77"/>
      <c r="T133" s="77" t="s">
        <v>292</v>
      </c>
      <c r="U133" s="11"/>
      <c r="V133" s="77"/>
      <c r="W133" s="11"/>
      <c r="X133" s="77"/>
      <c r="Y133" s="11" t="s">
        <v>157</v>
      </c>
      <c r="Z133" s="11"/>
      <c r="AA133" s="77"/>
      <c r="AB133" s="11" t="s">
        <v>148</v>
      </c>
      <c r="AC133" s="11"/>
      <c r="AD133" s="77"/>
      <c r="AE133" s="11" t="s">
        <v>157</v>
      </c>
      <c r="AF133" s="11"/>
      <c r="AG133" s="77"/>
      <c r="AH133" s="11" t="s">
        <v>157</v>
      </c>
      <c r="AI133" s="11"/>
      <c r="AJ133" s="77"/>
      <c r="AK133" s="11" t="s">
        <v>157</v>
      </c>
      <c r="AL133" s="11"/>
      <c r="AM133" s="77"/>
      <c r="AN133" s="11" t="s">
        <v>157</v>
      </c>
      <c r="AO133" s="11"/>
      <c r="AP133" s="77"/>
      <c r="AQ133" s="11" t="s">
        <v>157</v>
      </c>
      <c r="AR133" s="11"/>
      <c r="AS133" s="77"/>
      <c r="AT133" s="11" t="s">
        <v>157</v>
      </c>
      <c r="AU133" s="11"/>
      <c r="AV133" s="77"/>
      <c r="AW133" s="11" t="s">
        <v>148</v>
      </c>
      <c r="AX133" s="11"/>
      <c r="AY133" s="77"/>
      <c r="AZ133" s="11" t="s">
        <v>157</v>
      </c>
      <c r="BA133" s="11">
        <v>90</v>
      </c>
      <c r="BB133" s="77"/>
      <c r="BC133" s="77" t="s">
        <v>150</v>
      </c>
      <c r="BD133" s="11">
        <v>25</v>
      </c>
      <c r="BE133" s="77"/>
      <c r="BF133" s="25">
        <v>43343</v>
      </c>
      <c r="BG133" s="11"/>
      <c r="BH133" s="77"/>
      <c r="BI133" s="77" t="s">
        <v>3566</v>
      </c>
      <c r="BJ133" s="11"/>
      <c r="BK133" s="77"/>
      <c r="BL133" s="77" t="s">
        <v>152</v>
      </c>
      <c r="BM133" s="11">
        <v>75</v>
      </c>
      <c r="BN133" s="77"/>
      <c r="BO133" s="77"/>
      <c r="BP133" s="11"/>
      <c r="BQ133" s="77"/>
      <c r="BR133" s="77"/>
      <c r="BS133" s="11"/>
      <c r="BT133" s="77"/>
      <c r="BU133" s="77"/>
      <c r="BV133" s="11"/>
      <c r="BW133" s="77"/>
      <c r="BX133" s="11"/>
      <c r="BY133" s="77"/>
      <c r="BZ133" s="11"/>
      <c r="CA133" s="11"/>
      <c r="CB133" s="77"/>
      <c r="CC133" s="11"/>
      <c r="CD133" s="11"/>
      <c r="CE133" s="77"/>
      <c r="CF133" s="11"/>
      <c r="CG133" s="11"/>
      <c r="CH133" s="77"/>
      <c r="CI133" s="11"/>
      <c r="CJ133" s="11"/>
      <c r="CK133" s="77"/>
      <c r="CL133" s="11"/>
      <c r="CM133" s="11"/>
      <c r="CN133" s="77"/>
      <c r="CO133" s="11"/>
      <c r="CP133" s="11"/>
      <c r="CQ133" s="77"/>
      <c r="CR133" s="11"/>
      <c r="CS133" s="11"/>
      <c r="CT133" s="77"/>
      <c r="CU133" s="11"/>
      <c r="CV133" s="11"/>
      <c r="CW133" s="77"/>
      <c r="CX133" s="11"/>
      <c r="CY133" s="11"/>
      <c r="CZ133" s="77"/>
      <c r="DA133" s="11"/>
      <c r="DB133" s="11"/>
      <c r="DC133" s="77"/>
      <c r="DD133" s="11"/>
      <c r="DE133" s="77"/>
      <c r="DF133" s="11"/>
      <c r="DG133" s="11"/>
      <c r="DH133" s="77"/>
      <c r="DI133" s="11"/>
      <c r="DJ133" s="11"/>
      <c r="DK133" s="77"/>
      <c r="DL133" s="11"/>
      <c r="DM133" s="11"/>
      <c r="DN133" s="77"/>
      <c r="DO133" s="11"/>
      <c r="DP133" s="11"/>
      <c r="DQ133" s="77"/>
      <c r="DR133" s="11"/>
      <c r="DS133" s="11"/>
      <c r="DT133" s="77"/>
      <c r="DU133" s="11"/>
      <c r="DV133" s="11"/>
      <c r="DW133" s="77"/>
      <c r="DX133" s="11"/>
      <c r="DY133" s="11"/>
      <c r="DZ133" s="77"/>
      <c r="EA133" s="11"/>
      <c r="EB133" s="11"/>
      <c r="EC133" s="77"/>
      <c r="ED133" s="11"/>
      <c r="EE133" s="11"/>
      <c r="EF133" s="77"/>
      <c r="EG133" s="11"/>
      <c r="EH133" s="11"/>
      <c r="EI133" s="77"/>
      <c r="EJ133" s="77" t="s">
        <v>3567</v>
      </c>
      <c r="EK133" s="11"/>
      <c r="EL133" s="77"/>
    </row>
    <row r="134" spans="1:142" x14ac:dyDescent="0.25">
      <c r="A134" s="76">
        <v>43403.480127314797</v>
      </c>
      <c r="B134" s="76">
        <v>43403.571863425903</v>
      </c>
      <c r="C134" s="77" t="s">
        <v>142</v>
      </c>
      <c r="D134" s="77"/>
      <c r="E134" s="11">
        <v>100</v>
      </c>
      <c r="F134" s="77"/>
      <c r="G134" s="76"/>
      <c r="H134" s="77" t="s">
        <v>3568</v>
      </c>
      <c r="I134" s="11"/>
      <c r="J134" s="77"/>
      <c r="K134" s="77" t="s">
        <v>144</v>
      </c>
      <c r="L134" s="11"/>
      <c r="M134" s="77"/>
      <c r="N134" s="11">
        <v>2103</v>
      </c>
      <c r="O134" s="11"/>
      <c r="P134" s="77"/>
      <c r="Q134" s="77" t="s">
        <v>257</v>
      </c>
      <c r="R134" s="11"/>
      <c r="S134" s="77"/>
      <c r="T134" s="77"/>
      <c r="U134" s="11"/>
      <c r="V134" s="77"/>
      <c r="W134" s="11"/>
      <c r="X134" s="77"/>
      <c r="Y134" s="11"/>
      <c r="Z134" s="11"/>
      <c r="AA134" s="77"/>
      <c r="AB134" s="11"/>
      <c r="AC134" s="11"/>
      <c r="AD134" s="77"/>
      <c r="AE134" s="11"/>
      <c r="AF134" s="11"/>
      <c r="AG134" s="77"/>
      <c r="AH134" s="11"/>
      <c r="AI134" s="11"/>
      <c r="AJ134" s="77"/>
      <c r="AK134" s="11"/>
      <c r="AL134" s="11"/>
      <c r="AM134" s="77"/>
      <c r="AN134" s="11"/>
      <c r="AO134" s="11"/>
      <c r="AP134" s="77"/>
      <c r="AQ134" s="11"/>
      <c r="AR134" s="11"/>
      <c r="AS134" s="77"/>
      <c r="AT134" s="11"/>
      <c r="AU134" s="11"/>
      <c r="AV134" s="77"/>
      <c r="AW134" s="11"/>
      <c r="AX134" s="11"/>
      <c r="AY134" s="77"/>
      <c r="AZ134" s="11"/>
      <c r="BA134" s="11"/>
      <c r="BB134" s="77"/>
      <c r="BC134" s="77" t="s">
        <v>150</v>
      </c>
      <c r="BD134" s="11">
        <v>25</v>
      </c>
      <c r="BE134" s="77"/>
      <c r="BF134" s="25">
        <v>43369</v>
      </c>
      <c r="BG134" s="11"/>
      <c r="BH134" s="77"/>
      <c r="BI134" s="77" t="s">
        <v>3569</v>
      </c>
      <c r="BJ134" s="11"/>
      <c r="BK134" s="77"/>
      <c r="BL134" s="77" t="s">
        <v>240</v>
      </c>
      <c r="BM134" s="11">
        <v>75</v>
      </c>
      <c r="BN134" s="77"/>
      <c r="BO134" s="77" t="s">
        <v>339</v>
      </c>
      <c r="BP134" s="11"/>
      <c r="BQ134" s="77"/>
      <c r="BR134" s="77" t="s">
        <v>3570</v>
      </c>
      <c r="BS134" s="11"/>
      <c r="BT134" s="77"/>
      <c r="BU134" s="77" t="s">
        <v>2652</v>
      </c>
      <c r="BV134" s="11"/>
      <c r="BW134" s="77"/>
      <c r="BX134" s="11"/>
      <c r="BY134" s="77"/>
      <c r="BZ134" s="11" t="s">
        <v>173</v>
      </c>
      <c r="CA134" s="11"/>
      <c r="CB134" s="77"/>
      <c r="CC134" s="11" t="s">
        <v>173</v>
      </c>
      <c r="CD134" s="11"/>
      <c r="CE134" s="77"/>
      <c r="CF134" s="11" t="s">
        <v>173</v>
      </c>
      <c r="CG134" s="11"/>
      <c r="CH134" s="77"/>
      <c r="CI134" s="11" t="s">
        <v>173</v>
      </c>
      <c r="CJ134" s="11"/>
      <c r="CK134" s="77"/>
      <c r="CL134" s="11" t="s">
        <v>173</v>
      </c>
      <c r="CM134" s="11"/>
      <c r="CN134" s="77"/>
      <c r="CO134" s="11" t="s">
        <v>242</v>
      </c>
      <c r="CP134" s="11"/>
      <c r="CQ134" s="77"/>
      <c r="CR134" s="11" t="s">
        <v>173</v>
      </c>
      <c r="CS134" s="11"/>
      <c r="CT134" s="77"/>
      <c r="CU134" s="11" t="s">
        <v>173</v>
      </c>
      <c r="CV134" s="11"/>
      <c r="CW134" s="77"/>
      <c r="CX134" s="11" t="s">
        <v>242</v>
      </c>
      <c r="CY134" s="11"/>
      <c r="CZ134" s="77"/>
      <c r="DA134" s="11" t="s">
        <v>242</v>
      </c>
      <c r="DB134" s="11"/>
      <c r="DC134" s="77"/>
      <c r="DD134" s="11"/>
      <c r="DE134" s="77"/>
      <c r="DF134" s="11" t="s">
        <v>157</v>
      </c>
      <c r="DG134" s="11"/>
      <c r="DH134" s="77"/>
      <c r="DI134" s="11" t="s">
        <v>157</v>
      </c>
      <c r="DJ134" s="11"/>
      <c r="DK134" s="77"/>
      <c r="DL134" s="11" t="s">
        <v>157</v>
      </c>
      <c r="DM134" s="11"/>
      <c r="DN134" s="77"/>
      <c r="DO134" s="11" t="s">
        <v>243</v>
      </c>
      <c r="DP134" s="11"/>
      <c r="DQ134" s="77"/>
      <c r="DR134" s="11" t="s">
        <v>157</v>
      </c>
      <c r="DS134" s="11"/>
      <c r="DT134" s="77"/>
      <c r="DU134" s="11" t="s">
        <v>157</v>
      </c>
      <c r="DV134" s="11"/>
      <c r="DW134" s="77"/>
      <c r="DX134" s="11" t="s">
        <v>157</v>
      </c>
      <c r="DY134" s="11"/>
      <c r="DZ134" s="77"/>
      <c r="EA134" s="11" t="s">
        <v>157</v>
      </c>
      <c r="EB134" s="11"/>
      <c r="EC134" s="77"/>
      <c r="ED134" s="11" t="s">
        <v>157</v>
      </c>
      <c r="EE134" s="11"/>
      <c r="EF134" s="77"/>
      <c r="EG134" s="11" t="s">
        <v>243</v>
      </c>
      <c r="EH134" s="11"/>
      <c r="EI134" s="77"/>
      <c r="EJ134" s="77" t="s">
        <v>3571</v>
      </c>
      <c r="EK134" s="11"/>
      <c r="EL134" s="77"/>
    </row>
    <row r="135" spans="1:142" x14ac:dyDescent="0.25">
      <c r="A135" s="76">
        <v>43404.5476851852</v>
      </c>
      <c r="B135" s="76">
        <v>43404.558518518497</v>
      </c>
      <c r="C135" s="77" t="s">
        <v>142</v>
      </c>
      <c r="D135" s="77"/>
      <c r="E135" s="11">
        <v>200</v>
      </c>
      <c r="F135" s="77"/>
      <c r="G135" s="76"/>
      <c r="H135" s="77" t="s">
        <v>2759</v>
      </c>
      <c r="I135" s="11"/>
      <c r="J135" s="77"/>
      <c r="K135" s="77" t="s">
        <v>144</v>
      </c>
      <c r="L135" s="11"/>
      <c r="M135" s="77"/>
      <c r="N135" s="11">
        <v>2214</v>
      </c>
      <c r="O135" s="11"/>
      <c r="P135" s="77"/>
      <c r="Q135" s="77" t="s">
        <v>146</v>
      </c>
      <c r="R135" s="11"/>
      <c r="S135" s="77"/>
      <c r="T135" s="77" t="s">
        <v>292</v>
      </c>
      <c r="U135" s="11"/>
      <c r="V135" s="77"/>
      <c r="W135" s="11"/>
      <c r="X135" s="77"/>
      <c r="Y135" s="11" t="s">
        <v>157</v>
      </c>
      <c r="Z135" s="11"/>
      <c r="AA135" s="77"/>
      <c r="AB135" s="11" t="s">
        <v>157</v>
      </c>
      <c r="AC135" s="11"/>
      <c r="AD135" s="77"/>
      <c r="AE135" s="11" t="s">
        <v>157</v>
      </c>
      <c r="AF135" s="11"/>
      <c r="AG135" s="77"/>
      <c r="AH135" s="11" t="s">
        <v>157</v>
      </c>
      <c r="AI135" s="11"/>
      <c r="AJ135" s="77"/>
      <c r="AK135" s="11" t="s">
        <v>157</v>
      </c>
      <c r="AL135" s="11"/>
      <c r="AM135" s="77"/>
      <c r="AN135" s="11" t="s">
        <v>157</v>
      </c>
      <c r="AO135" s="11"/>
      <c r="AP135" s="77"/>
      <c r="AQ135" s="11" t="s">
        <v>157</v>
      </c>
      <c r="AR135" s="11"/>
      <c r="AS135" s="77"/>
      <c r="AT135" s="11" t="s">
        <v>157</v>
      </c>
      <c r="AU135" s="11"/>
      <c r="AV135" s="77"/>
      <c r="AW135" s="11" t="s">
        <v>157</v>
      </c>
      <c r="AX135" s="11"/>
      <c r="AY135" s="77"/>
      <c r="AZ135" s="11" t="s">
        <v>157</v>
      </c>
      <c r="BA135" s="11">
        <v>100</v>
      </c>
      <c r="BB135" s="77"/>
      <c r="BC135" s="77" t="s">
        <v>150</v>
      </c>
      <c r="BD135" s="11">
        <v>25</v>
      </c>
      <c r="BE135" s="77"/>
      <c r="BF135" s="25">
        <v>43392</v>
      </c>
      <c r="BG135" s="11"/>
      <c r="BH135" s="77"/>
      <c r="BI135" s="77" t="s">
        <v>3572</v>
      </c>
      <c r="BJ135" s="11"/>
      <c r="BK135" s="77"/>
      <c r="BL135" s="77" t="s">
        <v>152</v>
      </c>
      <c r="BM135" s="11">
        <v>75</v>
      </c>
      <c r="BN135" s="77"/>
      <c r="BO135" s="77"/>
      <c r="BP135" s="11"/>
      <c r="BQ135" s="77"/>
      <c r="BR135" s="77"/>
      <c r="BS135" s="11"/>
      <c r="BT135" s="77"/>
      <c r="BU135" s="77"/>
      <c r="BV135" s="11"/>
      <c r="BW135" s="77"/>
      <c r="BX135" s="11"/>
      <c r="BY135" s="77"/>
      <c r="BZ135" s="11"/>
      <c r="CA135" s="11"/>
      <c r="CB135" s="77"/>
      <c r="CC135" s="11"/>
      <c r="CD135" s="11"/>
      <c r="CE135" s="77"/>
      <c r="CF135" s="11"/>
      <c r="CG135" s="11"/>
      <c r="CH135" s="77"/>
      <c r="CI135" s="11"/>
      <c r="CJ135" s="11"/>
      <c r="CK135" s="77"/>
      <c r="CL135" s="11"/>
      <c r="CM135" s="11"/>
      <c r="CN135" s="77"/>
      <c r="CO135" s="11"/>
      <c r="CP135" s="11"/>
      <c r="CQ135" s="77"/>
      <c r="CR135" s="11"/>
      <c r="CS135" s="11"/>
      <c r="CT135" s="77"/>
      <c r="CU135" s="11"/>
      <c r="CV135" s="11"/>
      <c r="CW135" s="77"/>
      <c r="CX135" s="11"/>
      <c r="CY135" s="11"/>
      <c r="CZ135" s="77"/>
      <c r="DA135" s="11"/>
      <c r="DB135" s="11"/>
      <c r="DC135" s="77"/>
      <c r="DD135" s="11"/>
      <c r="DE135" s="77"/>
      <c r="DF135" s="11"/>
      <c r="DG135" s="11"/>
      <c r="DH135" s="77"/>
      <c r="DI135" s="11"/>
      <c r="DJ135" s="11"/>
      <c r="DK135" s="77"/>
      <c r="DL135" s="11"/>
      <c r="DM135" s="11"/>
      <c r="DN135" s="77"/>
      <c r="DO135" s="11"/>
      <c r="DP135" s="11"/>
      <c r="DQ135" s="77"/>
      <c r="DR135" s="11"/>
      <c r="DS135" s="11"/>
      <c r="DT135" s="77"/>
      <c r="DU135" s="11"/>
      <c r="DV135" s="11"/>
      <c r="DW135" s="77"/>
      <c r="DX135" s="11"/>
      <c r="DY135" s="11"/>
      <c r="DZ135" s="77"/>
      <c r="EA135" s="11"/>
      <c r="EB135" s="11"/>
      <c r="EC135" s="77"/>
      <c r="ED135" s="11"/>
      <c r="EE135" s="11"/>
      <c r="EF135" s="77"/>
      <c r="EG135" s="11"/>
      <c r="EH135" s="11"/>
      <c r="EI135" s="77"/>
      <c r="EJ135" s="77" t="s">
        <v>3573</v>
      </c>
      <c r="EK135" s="11"/>
      <c r="EL135" s="77"/>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1369"/>
  <sheetViews>
    <sheetView topLeftCell="A512" workbookViewId="0">
      <selection activeCell="K536" sqref="K536"/>
    </sheetView>
  </sheetViews>
  <sheetFormatPr baseColWidth="10" defaultRowHeight="15" x14ac:dyDescent="0.25"/>
  <cols>
    <col min="1" max="1" width="17.140625" customWidth="1"/>
    <col min="2" max="2" width="15.42578125" customWidth="1"/>
    <col min="5" max="5" width="11.42578125" style="19"/>
    <col min="10" max="10" width="11.5703125" customWidth="1"/>
    <col min="11" max="11" width="11.42578125" style="11"/>
    <col min="14" max="14" width="20" customWidth="1"/>
  </cols>
  <sheetData>
    <row r="1" spans="1:52" ht="375" x14ac:dyDescent="0.25">
      <c r="A1" t="s">
        <v>0</v>
      </c>
      <c r="B1" t="s">
        <v>1</v>
      </c>
      <c r="C1" t="s">
        <v>2</v>
      </c>
      <c r="D1" t="s">
        <v>3</v>
      </c>
      <c r="E1" s="19" t="s">
        <v>4</v>
      </c>
      <c r="F1" t="s">
        <v>5</v>
      </c>
      <c r="G1" t="s">
        <v>6</v>
      </c>
      <c r="H1" s="8" t="s">
        <v>756</v>
      </c>
      <c r="I1" s="8" t="s">
        <v>757</v>
      </c>
      <c r="J1" s="8" t="s">
        <v>758</v>
      </c>
      <c r="K1" s="11" t="s">
        <v>759</v>
      </c>
      <c r="L1" t="s">
        <v>760</v>
      </c>
      <c r="M1" t="s">
        <v>761</v>
      </c>
      <c r="N1" t="s">
        <v>10</v>
      </c>
      <c r="O1" t="s">
        <v>11</v>
      </c>
      <c r="P1" t="s">
        <v>12</v>
      </c>
      <c r="Q1" t="s">
        <v>16</v>
      </c>
      <c r="R1" t="s">
        <v>17</v>
      </c>
      <c r="S1" t="s">
        <v>18</v>
      </c>
      <c r="T1" t="s">
        <v>762</v>
      </c>
      <c r="U1" t="s">
        <v>763</v>
      </c>
      <c r="V1" t="s">
        <v>764</v>
      </c>
      <c r="W1" t="s">
        <v>765</v>
      </c>
      <c r="X1" t="s">
        <v>766</v>
      </c>
      <c r="Y1" t="s">
        <v>767</v>
      </c>
      <c r="Z1" t="s">
        <v>768</v>
      </c>
      <c r="AA1" t="s">
        <v>769</v>
      </c>
      <c r="AB1" t="s">
        <v>770</v>
      </c>
      <c r="AC1" t="s">
        <v>771</v>
      </c>
      <c r="AD1" t="s">
        <v>772</v>
      </c>
      <c r="AE1" t="s">
        <v>773</v>
      </c>
      <c r="AF1" t="s">
        <v>774</v>
      </c>
      <c r="AG1" t="s">
        <v>775</v>
      </c>
      <c r="AH1" t="s">
        <v>776</v>
      </c>
      <c r="AI1" t="s">
        <v>777</v>
      </c>
      <c r="AJ1" t="s">
        <v>778</v>
      </c>
      <c r="AK1" t="s">
        <v>779</v>
      </c>
      <c r="AL1" t="s">
        <v>780</v>
      </c>
      <c r="AM1" t="s">
        <v>781</v>
      </c>
      <c r="AN1" t="s">
        <v>782</v>
      </c>
      <c r="AO1" t="s">
        <v>783</v>
      </c>
      <c r="AP1" t="s">
        <v>784</v>
      </c>
      <c r="AQ1" t="s">
        <v>785</v>
      </c>
      <c r="AR1" t="s">
        <v>786</v>
      </c>
      <c r="AS1" t="s">
        <v>787</v>
      </c>
      <c r="AT1" t="s">
        <v>788</v>
      </c>
      <c r="AU1" t="s">
        <v>789</v>
      </c>
      <c r="AV1" t="s">
        <v>790</v>
      </c>
      <c r="AW1" t="s">
        <v>791</v>
      </c>
      <c r="AX1" t="s">
        <v>792</v>
      </c>
      <c r="AY1" t="s">
        <v>793</v>
      </c>
      <c r="AZ1" t="s">
        <v>794</v>
      </c>
    </row>
    <row r="2" spans="1:52" x14ac:dyDescent="0.25">
      <c r="A2" s="9">
        <v>43108.361574074072</v>
      </c>
      <c r="B2" s="9">
        <v>43108.364803240744</v>
      </c>
      <c r="C2" t="s">
        <v>142</v>
      </c>
      <c r="E2" s="19">
        <v>80</v>
      </c>
      <c r="K2" s="11">
        <v>2802</v>
      </c>
      <c r="N2" t="s">
        <v>255</v>
      </c>
      <c r="Q2" t="s">
        <v>257</v>
      </c>
      <c r="T2" t="s">
        <v>162</v>
      </c>
      <c r="W2" t="s">
        <v>854</v>
      </c>
      <c r="Z2" t="s">
        <v>258</v>
      </c>
      <c r="AD2">
        <v>0</v>
      </c>
      <c r="AG2">
        <v>0</v>
      </c>
      <c r="AI2" t="s">
        <v>800</v>
      </c>
      <c r="AJ2">
        <v>0</v>
      </c>
      <c r="AL2" t="s">
        <v>801</v>
      </c>
      <c r="AM2">
        <v>20</v>
      </c>
      <c r="AO2" t="s">
        <v>798</v>
      </c>
      <c r="AP2">
        <v>20</v>
      </c>
      <c r="AR2" t="s">
        <v>150</v>
      </c>
      <c r="AS2">
        <v>20</v>
      </c>
      <c r="AU2" t="s">
        <v>799</v>
      </c>
      <c r="AV2">
        <v>20</v>
      </c>
    </row>
    <row r="3" spans="1:52" x14ac:dyDescent="0.25">
      <c r="A3" s="9">
        <v>43108.365011574075</v>
      </c>
      <c r="B3" s="9">
        <v>43108.365891203706</v>
      </c>
      <c r="C3" s="27" t="s">
        <v>142</v>
      </c>
      <c r="D3" s="27"/>
      <c r="E3" s="19">
        <v>100</v>
      </c>
      <c r="F3" s="27"/>
      <c r="G3" s="27"/>
      <c r="H3" s="27"/>
      <c r="J3" s="27"/>
      <c r="K3" s="11">
        <v>2802</v>
      </c>
      <c r="M3" s="27"/>
      <c r="N3" s="27" t="s">
        <v>255</v>
      </c>
      <c r="P3" s="27"/>
      <c r="Q3" s="27" t="s">
        <v>257</v>
      </c>
      <c r="S3" s="27"/>
      <c r="T3" s="27" t="s">
        <v>162</v>
      </c>
      <c r="V3" s="27"/>
      <c r="W3" s="27" t="s">
        <v>854</v>
      </c>
      <c r="Y3" s="27"/>
      <c r="Z3" s="27" t="s">
        <v>258</v>
      </c>
      <c r="AB3" s="27"/>
      <c r="AC3" s="27"/>
      <c r="AD3">
        <v>0</v>
      </c>
      <c r="AE3" s="27"/>
      <c r="AF3" s="27"/>
      <c r="AG3">
        <v>0</v>
      </c>
      <c r="AH3" s="27"/>
      <c r="AI3" s="27" t="s">
        <v>796</v>
      </c>
      <c r="AJ3">
        <v>20</v>
      </c>
      <c r="AK3" s="27"/>
      <c r="AL3" s="27" t="s">
        <v>801</v>
      </c>
      <c r="AM3">
        <v>20</v>
      </c>
      <c r="AN3" s="27"/>
      <c r="AO3" s="27" t="s">
        <v>798</v>
      </c>
      <c r="AP3">
        <v>20</v>
      </c>
      <c r="AQ3" s="27"/>
      <c r="AR3" s="27" t="s">
        <v>150</v>
      </c>
      <c r="AS3">
        <v>20</v>
      </c>
      <c r="AT3" s="27"/>
      <c r="AU3" s="27" t="s">
        <v>799</v>
      </c>
      <c r="AV3">
        <v>20</v>
      </c>
      <c r="AW3" s="27"/>
      <c r="AX3" s="27"/>
      <c r="AZ3" s="27"/>
    </row>
    <row r="4" spans="1:52" x14ac:dyDescent="0.25">
      <c r="A4" s="9">
        <v>43108.366215277776</v>
      </c>
      <c r="B4" s="9">
        <v>43108.367280092592</v>
      </c>
      <c r="C4" t="s">
        <v>142</v>
      </c>
      <c r="E4" s="19">
        <v>100</v>
      </c>
      <c r="K4" s="11">
        <v>2802</v>
      </c>
      <c r="N4" t="s">
        <v>255</v>
      </c>
      <c r="Q4" t="s">
        <v>257</v>
      </c>
      <c r="T4" t="s">
        <v>162</v>
      </c>
      <c r="W4" t="s">
        <v>854</v>
      </c>
      <c r="Z4" t="s">
        <v>258</v>
      </c>
      <c r="AD4">
        <v>0</v>
      </c>
      <c r="AG4">
        <v>0</v>
      </c>
      <c r="AI4" t="s">
        <v>796</v>
      </c>
      <c r="AJ4">
        <v>20</v>
      </c>
      <c r="AL4" t="s">
        <v>801</v>
      </c>
      <c r="AM4">
        <v>20</v>
      </c>
      <c r="AO4" t="s">
        <v>798</v>
      </c>
      <c r="AP4">
        <v>20</v>
      </c>
      <c r="AR4" t="s">
        <v>150</v>
      </c>
      <c r="AS4">
        <v>20</v>
      </c>
      <c r="AU4" t="s">
        <v>799</v>
      </c>
      <c r="AV4">
        <v>20</v>
      </c>
    </row>
    <row r="5" spans="1:52" x14ac:dyDescent="0.25">
      <c r="A5" s="9">
        <v>43108.367476851854</v>
      </c>
      <c r="B5" s="9">
        <v>43108.368993055556</v>
      </c>
      <c r="C5" t="s">
        <v>142</v>
      </c>
      <c r="E5" s="19">
        <v>20</v>
      </c>
      <c r="K5" s="11">
        <v>2802</v>
      </c>
      <c r="N5" t="s">
        <v>255</v>
      </c>
      <c r="Q5" t="s">
        <v>257</v>
      </c>
      <c r="T5" t="s">
        <v>162</v>
      </c>
      <c r="W5" t="s">
        <v>854</v>
      </c>
      <c r="Z5" t="s">
        <v>258</v>
      </c>
      <c r="AD5">
        <v>0</v>
      </c>
      <c r="AG5">
        <v>0</v>
      </c>
      <c r="AI5" t="s">
        <v>796</v>
      </c>
      <c r="AJ5">
        <v>20</v>
      </c>
      <c r="AL5" t="s">
        <v>797</v>
      </c>
      <c r="AM5">
        <v>0</v>
      </c>
      <c r="AO5" t="s">
        <v>258</v>
      </c>
      <c r="AP5">
        <v>0</v>
      </c>
      <c r="AR5" t="s">
        <v>258</v>
      </c>
      <c r="AS5">
        <v>0</v>
      </c>
      <c r="AU5" t="s">
        <v>258</v>
      </c>
      <c r="AV5">
        <v>0</v>
      </c>
    </row>
    <row r="6" spans="1:52" x14ac:dyDescent="0.25">
      <c r="A6" s="9">
        <v>43108.369270833333</v>
      </c>
      <c r="B6" s="9">
        <v>43108.371238425927</v>
      </c>
      <c r="C6" t="s">
        <v>142</v>
      </c>
      <c r="E6" s="19">
        <v>80</v>
      </c>
      <c r="K6" s="11">
        <v>2802</v>
      </c>
      <c r="N6" t="s">
        <v>255</v>
      </c>
      <c r="Q6" t="s">
        <v>257</v>
      </c>
      <c r="T6" t="s">
        <v>162</v>
      </c>
      <c r="W6" t="s">
        <v>854</v>
      </c>
      <c r="Z6" t="s">
        <v>258</v>
      </c>
      <c r="AD6">
        <v>0</v>
      </c>
      <c r="AG6">
        <v>0</v>
      </c>
      <c r="AI6" t="s">
        <v>796</v>
      </c>
      <c r="AJ6">
        <v>20</v>
      </c>
      <c r="AL6" t="s">
        <v>797</v>
      </c>
      <c r="AM6">
        <v>0</v>
      </c>
      <c r="AO6" t="s">
        <v>798</v>
      </c>
      <c r="AP6">
        <v>20</v>
      </c>
      <c r="AR6" t="s">
        <v>150</v>
      </c>
      <c r="AS6">
        <v>20</v>
      </c>
      <c r="AU6" t="s">
        <v>799</v>
      </c>
      <c r="AV6">
        <v>20</v>
      </c>
    </row>
    <row r="7" spans="1:52" x14ac:dyDescent="0.25">
      <c r="A7" s="9">
        <v>43108.428148148145</v>
      </c>
      <c r="B7" s="9">
        <v>43108.428807870368</v>
      </c>
      <c r="C7" t="s">
        <v>142</v>
      </c>
      <c r="E7" s="19">
        <v>80</v>
      </c>
      <c r="K7" s="11">
        <v>2306</v>
      </c>
      <c r="N7" t="s">
        <v>804</v>
      </c>
      <c r="Q7" t="s">
        <v>168</v>
      </c>
      <c r="T7" t="s">
        <v>339</v>
      </c>
      <c r="W7" t="s">
        <v>854</v>
      </c>
      <c r="Z7" t="s">
        <v>258</v>
      </c>
      <c r="AD7">
        <v>0</v>
      </c>
      <c r="AG7">
        <v>0</v>
      </c>
      <c r="AI7" t="s">
        <v>800</v>
      </c>
      <c r="AJ7">
        <v>0</v>
      </c>
      <c r="AL7" t="s">
        <v>801</v>
      </c>
      <c r="AM7">
        <v>20</v>
      </c>
      <c r="AO7" t="s">
        <v>798</v>
      </c>
      <c r="AP7">
        <v>20</v>
      </c>
      <c r="AR7" t="s">
        <v>150</v>
      </c>
      <c r="AS7">
        <v>20</v>
      </c>
      <c r="AU7" t="s">
        <v>799</v>
      </c>
      <c r="AV7">
        <v>20</v>
      </c>
    </row>
    <row r="8" spans="1:52" x14ac:dyDescent="0.25">
      <c r="A8" s="9">
        <v>43108.430300925924</v>
      </c>
      <c r="B8" s="9">
        <v>43108.431504629632</v>
      </c>
      <c r="C8" t="s">
        <v>142</v>
      </c>
      <c r="E8" s="19">
        <v>100</v>
      </c>
      <c r="K8" s="11">
        <v>2306</v>
      </c>
      <c r="N8" t="s">
        <v>804</v>
      </c>
      <c r="Q8" t="s">
        <v>168</v>
      </c>
      <c r="T8" t="s">
        <v>339</v>
      </c>
      <c r="W8" t="s">
        <v>805</v>
      </c>
      <c r="Z8" t="s">
        <v>150</v>
      </c>
      <c r="AC8" t="s">
        <v>796</v>
      </c>
      <c r="AD8">
        <v>0</v>
      </c>
      <c r="AF8" t="s">
        <v>801</v>
      </c>
      <c r="AG8">
        <v>0</v>
      </c>
      <c r="AI8" t="s">
        <v>796</v>
      </c>
      <c r="AJ8">
        <v>20</v>
      </c>
      <c r="AL8" t="s">
        <v>801</v>
      </c>
      <c r="AM8">
        <v>20</v>
      </c>
      <c r="AO8" t="s">
        <v>798</v>
      </c>
      <c r="AP8">
        <v>20</v>
      </c>
      <c r="AR8" t="s">
        <v>150</v>
      </c>
      <c r="AS8">
        <v>20</v>
      </c>
      <c r="AU8" t="s">
        <v>799</v>
      </c>
      <c r="AV8">
        <v>20</v>
      </c>
      <c r="AX8" t="s">
        <v>1279</v>
      </c>
    </row>
    <row r="9" spans="1:52" x14ac:dyDescent="0.25">
      <c r="A9" s="9">
        <v>43108.453217592592</v>
      </c>
      <c r="B9" s="9">
        <v>43108.455428240741</v>
      </c>
      <c r="C9" t="s">
        <v>142</v>
      </c>
      <c r="E9" s="19">
        <v>100</v>
      </c>
      <c r="K9" s="11">
        <v>2704</v>
      </c>
      <c r="N9" t="s">
        <v>804</v>
      </c>
      <c r="Q9" t="s">
        <v>197</v>
      </c>
      <c r="T9" t="s">
        <v>171</v>
      </c>
      <c r="W9" t="s">
        <v>854</v>
      </c>
      <c r="Z9" t="s">
        <v>258</v>
      </c>
      <c r="AD9">
        <v>0</v>
      </c>
      <c r="AG9">
        <v>0</v>
      </c>
      <c r="AI9" t="s">
        <v>796</v>
      </c>
      <c r="AJ9">
        <v>20</v>
      </c>
      <c r="AL9" t="s">
        <v>801</v>
      </c>
      <c r="AM9">
        <v>20</v>
      </c>
      <c r="AO9" t="s">
        <v>798</v>
      </c>
      <c r="AP9">
        <v>20</v>
      </c>
      <c r="AR9" t="s">
        <v>150</v>
      </c>
      <c r="AS9">
        <v>20</v>
      </c>
      <c r="AU9" t="s">
        <v>799</v>
      </c>
      <c r="AV9">
        <v>20</v>
      </c>
    </row>
    <row r="10" spans="1:52" x14ac:dyDescent="0.25">
      <c r="A10" s="9">
        <v>43108.631585648145</v>
      </c>
      <c r="B10" s="9">
        <v>43108.632488425923</v>
      </c>
      <c r="C10" t="s">
        <v>142</v>
      </c>
      <c r="E10" s="19">
        <v>100</v>
      </c>
      <c r="K10" s="11">
        <v>2251</v>
      </c>
      <c r="N10" t="s">
        <v>804</v>
      </c>
      <c r="Q10" t="s">
        <v>146</v>
      </c>
      <c r="T10" t="s">
        <v>162</v>
      </c>
      <c r="W10" t="s">
        <v>854</v>
      </c>
      <c r="Z10" t="s">
        <v>150</v>
      </c>
      <c r="AC10" t="s">
        <v>796</v>
      </c>
      <c r="AD10">
        <v>0</v>
      </c>
      <c r="AF10" t="s">
        <v>801</v>
      </c>
      <c r="AG10">
        <v>0</v>
      </c>
      <c r="AI10" t="s">
        <v>796</v>
      </c>
      <c r="AJ10">
        <v>20</v>
      </c>
      <c r="AL10" t="s">
        <v>801</v>
      </c>
      <c r="AM10">
        <v>20</v>
      </c>
      <c r="AO10" t="s">
        <v>798</v>
      </c>
      <c r="AP10">
        <v>20</v>
      </c>
      <c r="AR10" t="s">
        <v>150</v>
      </c>
      <c r="AS10">
        <v>20</v>
      </c>
      <c r="AU10" t="s">
        <v>799</v>
      </c>
      <c r="AV10">
        <v>20</v>
      </c>
    </row>
    <row r="11" spans="1:52" x14ac:dyDescent="0.25">
      <c r="A11" s="9">
        <v>43108.633530092593</v>
      </c>
      <c r="B11" s="9">
        <v>43108.634444444448</v>
      </c>
      <c r="C11" t="s">
        <v>142</v>
      </c>
      <c r="E11" s="19">
        <v>100</v>
      </c>
      <c r="K11" s="11">
        <v>2251</v>
      </c>
      <c r="N11" t="s">
        <v>804</v>
      </c>
      <c r="Q11" t="s">
        <v>146</v>
      </c>
      <c r="T11" t="s">
        <v>162</v>
      </c>
      <c r="W11" t="s">
        <v>854</v>
      </c>
      <c r="Z11" t="s">
        <v>150</v>
      </c>
      <c r="AC11" t="s">
        <v>800</v>
      </c>
      <c r="AD11">
        <v>0</v>
      </c>
      <c r="AF11" t="s">
        <v>801</v>
      </c>
      <c r="AG11">
        <v>0</v>
      </c>
      <c r="AI11" t="s">
        <v>796</v>
      </c>
      <c r="AJ11">
        <v>20</v>
      </c>
      <c r="AL11" t="s">
        <v>801</v>
      </c>
      <c r="AM11">
        <v>20</v>
      </c>
      <c r="AO11" t="s">
        <v>798</v>
      </c>
      <c r="AP11">
        <v>20</v>
      </c>
      <c r="AR11" t="s">
        <v>150</v>
      </c>
      <c r="AS11">
        <v>20</v>
      </c>
      <c r="AU11" t="s">
        <v>799</v>
      </c>
      <c r="AV11">
        <v>20</v>
      </c>
    </row>
    <row r="12" spans="1:52" x14ac:dyDescent="0.25">
      <c r="A12" s="9">
        <v>43138.385694444441</v>
      </c>
      <c r="B12" s="9">
        <v>43138.386782407404</v>
      </c>
      <c r="C12" t="s">
        <v>142</v>
      </c>
      <c r="E12" s="19">
        <v>100</v>
      </c>
      <c r="K12" s="11">
        <v>2655</v>
      </c>
      <c r="N12" t="s">
        <v>804</v>
      </c>
      <c r="Q12" t="s">
        <v>146</v>
      </c>
      <c r="T12" t="s">
        <v>147</v>
      </c>
      <c r="W12" t="s">
        <v>854</v>
      </c>
      <c r="Z12" t="s">
        <v>258</v>
      </c>
      <c r="AD12">
        <v>0</v>
      </c>
      <c r="AG12">
        <v>0</v>
      </c>
      <c r="AI12" t="s">
        <v>796</v>
      </c>
      <c r="AJ12">
        <v>20</v>
      </c>
      <c r="AL12" t="s">
        <v>801</v>
      </c>
      <c r="AM12">
        <v>20</v>
      </c>
      <c r="AO12" t="s">
        <v>798</v>
      </c>
      <c r="AP12">
        <v>20</v>
      </c>
      <c r="AR12" t="s">
        <v>150</v>
      </c>
      <c r="AS12">
        <v>20</v>
      </c>
      <c r="AU12" t="s">
        <v>799</v>
      </c>
      <c r="AV12">
        <v>20</v>
      </c>
      <c r="AX12" t="s">
        <v>923</v>
      </c>
    </row>
    <row r="13" spans="1:52" x14ac:dyDescent="0.25">
      <c r="A13" s="9">
        <v>43138.443368055552</v>
      </c>
      <c r="B13" s="9">
        <v>43138.444027777776</v>
      </c>
      <c r="C13" t="s">
        <v>142</v>
      </c>
      <c r="E13" s="19">
        <v>100</v>
      </c>
      <c r="K13" s="11">
        <v>2655</v>
      </c>
      <c r="N13" t="s">
        <v>804</v>
      </c>
      <c r="Q13" t="s">
        <v>146</v>
      </c>
      <c r="T13" t="s">
        <v>147</v>
      </c>
      <c r="W13" t="s">
        <v>854</v>
      </c>
      <c r="Z13" t="s">
        <v>258</v>
      </c>
      <c r="AD13">
        <v>0</v>
      </c>
      <c r="AG13">
        <v>0</v>
      </c>
      <c r="AI13" t="s">
        <v>796</v>
      </c>
      <c r="AJ13">
        <v>20</v>
      </c>
      <c r="AL13" t="s">
        <v>801</v>
      </c>
      <c r="AM13">
        <v>20</v>
      </c>
      <c r="AO13" t="s">
        <v>798</v>
      </c>
      <c r="AP13">
        <v>20</v>
      </c>
      <c r="AR13" t="s">
        <v>150</v>
      </c>
      <c r="AS13">
        <v>20</v>
      </c>
      <c r="AU13" t="s">
        <v>799</v>
      </c>
      <c r="AV13">
        <v>20</v>
      </c>
      <c r="AX13" t="s">
        <v>924</v>
      </c>
    </row>
    <row r="14" spans="1:52" x14ac:dyDescent="0.25">
      <c r="A14" s="9">
        <v>43140.318842592591</v>
      </c>
      <c r="B14" s="9">
        <v>43140.32503472222</v>
      </c>
      <c r="C14" t="s">
        <v>142</v>
      </c>
      <c r="E14" s="19">
        <v>100</v>
      </c>
      <c r="K14" s="11">
        <v>2705</v>
      </c>
      <c r="N14" t="s">
        <v>804</v>
      </c>
      <c r="Q14" t="s">
        <v>197</v>
      </c>
      <c r="T14" t="s">
        <v>259</v>
      </c>
      <c r="W14" t="s">
        <v>805</v>
      </c>
      <c r="Z14" t="s">
        <v>150</v>
      </c>
      <c r="AC14" t="s">
        <v>796</v>
      </c>
      <c r="AD14">
        <v>0</v>
      </c>
      <c r="AF14" t="s">
        <v>801</v>
      </c>
      <c r="AG14">
        <v>0</v>
      </c>
      <c r="AI14" t="s">
        <v>796</v>
      </c>
      <c r="AJ14">
        <v>20</v>
      </c>
      <c r="AL14" t="s">
        <v>801</v>
      </c>
      <c r="AM14">
        <v>20</v>
      </c>
      <c r="AO14" t="s">
        <v>798</v>
      </c>
      <c r="AP14">
        <v>20</v>
      </c>
      <c r="AR14" t="s">
        <v>150</v>
      </c>
      <c r="AS14">
        <v>20</v>
      </c>
      <c r="AU14" t="s">
        <v>799</v>
      </c>
      <c r="AV14">
        <v>20</v>
      </c>
    </row>
    <row r="15" spans="1:52" x14ac:dyDescent="0.25">
      <c r="A15" s="9">
        <v>43140.325196759259</v>
      </c>
      <c r="B15" s="9">
        <v>43140.326863425929</v>
      </c>
      <c r="C15" t="s">
        <v>142</v>
      </c>
      <c r="E15" s="19">
        <v>100</v>
      </c>
      <c r="K15" s="11">
        <v>2705</v>
      </c>
      <c r="N15" t="s">
        <v>804</v>
      </c>
      <c r="Q15" t="s">
        <v>197</v>
      </c>
      <c r="T15" t="s">
        <v>339</v>
      </c>
      <c r="W15" t="s">
        <v>805</v>
      </c>
      <c r="Z15" t="s">
        <v>150</v>
      </c>
      <c r="AC15" t="s">
        <v>796</v>
      </c>
      <c r="AD15">
        <v>0</v>
      </c>
      <c r="AF15" t="s">
        <v>801</v>
      </c>
      <c r="AG15">
        <v>0</v>
      </c>
      <c r="AI15" t="s">
        <v>796</v>
      </c>
      <c r="AJ15">
        <v>20</v>
      </c>
      <c r="AL15" t="s">
        <v>801</v>
      </c>
      <c r="AM15">
        <v>20</v>
      </c>
      <c r="AO15" t="s">
        <v>798</v>
      </c>
      <c r="AP15">
        <v>20</v>
      </c>
      <c r="AR15" t="s">
        <v>150</v>
      </c>
      <c r="AS15">
        <v>20</v>
      </c>
      <c r="AU15" t="s">
        <v>799</v>
      </c>
      <c r="AV15">
        <v>20</v>
      </c>
    </row>
    <row r="16" spans="1:52" x14ac:dyDescent="0.25">
      <c r="A16" s="9">
        <v>43140.326979166668</v>
      </c>
      <c r="B16" s="9">
        <v>43140.327800925923</v>
      </c>
      <c r="C16" t="s">
        <v>142</v>
      </c>
      <c r="E16" s="19">
        <v>100</v>
      </c>
      <c r="K16" s="11">
        <v>2705</v>
      </c>
      <c r="N16" t="s">
        <v>804</v>
      </c>
      <c r="Q16" t="s">
        <v>197</v>
      </c>
      <c r="T16" t="s">
        <v>339</v>
      </c>
      <c r="W16" t="s">
        <v>805</v>
      </c>
      <c r="Z16" t="s">
        <v>150</v>
      </c>
      <c r="AC16" t="s">
        <v>796</v>
      </c>
      <c r="AD16">
        <v>0</v>
      </c>
      <c r="AF16" t="s">
        <v>801</v>
      </c>
      <c r="AG16">
        <v>0</v>
      </c>
      <c r="AI16" t="s">
        <v>796</v>
      </c>
      <c r="AJ16">
        <v>20</v>
      </c>
      <c r="AL16" t="s">
        <v>801</v>
      </c>
      <c r="AM16">
        <v>20</v>
      </c>
      <c r="AO16" t="s">
        <v>798</v>
      </c>
      <c r="AP16">
        <v>20</v>
      </c>
      <c r="AR16" t="s">
        <v>150</v>
      </c>
      <c r="AS16">
        <v>20</v>
      </c>
      <c r="AU16" t="s">
        <v>799</v>
      </c>
      <c r="AV16">
        <v>20</v>
      </c>
    </row>
    <row r="17" spans="1:50" x14ac:dyDescent="0.25">
      <c r="A17" s="9">
        <v>43140.328576388885</v>
      </c>
      <c r="B17" s="9">
        <v>43140.329502314817</v>
      </c>
      <c r="C17" t="s">
        <v>142</v>
      </c>
      <c r="E17" s="19">
        <v>100</v>
      </c>
      <c r="K17" s="11">
        <v>2705</v>
      </c>
      <c r="N17" t="s">
        <v>804</v>
      </c>
      <c r="Q17" t="s">
        <v>197</v>
      </c>
      <c r="T17" t="s">
        <v>339</v>
      </c>
      <c r="W17" t="s">
        <v>805</v>
      </c>
      <c r="Z17" t="s">
        <v>150</v>
      </c>
      <c r="AC17" t="s">
        <v>796</v>
      </c>
      <c r="AD17">
        <v>0</v>
      </c>
      <c r="AF17" t="s">
        <v>801</v>
      </c>
      <c r="AG17">
        <v>0</v>
      </c>
      <c r="AI17" t="s">
        <v>796</v>
      </c>
      <c r="AJ17">
        <v>20</v>
      </c>
      <c r="AL17" t="s">
        <v>801</v>
      </c>
      <c r="AM17">
        <v>20</v>
      </c>
      <c r="AO17" t="s">
        <v>798</v>
      </c>
      <c r="AP17">
        <v>20</v>
      </c>
      <c r="AR17" t="s">
        <v>150</v>
      </c>
      <c r="AS17">
        <v>20</v>
      </c>
      <c r="AU17" t="s">
        <v>799</v>
      </c>
      <c r="AV17">
        <v>20</v>
      </c>
    </row>
    <row r="18" spans="1:50" x14ac:dyDescent="0.25">
      <c r="A18" s="9">
        <v>43140.329629629632</v>
      </c>
      <c r="B18" s="9">
        <v>43140.330590277779</v>
      </c>
      <c r="C18" t="s">
        <v>142</v>
      </c>
      <c r="E18" s="19">
        <v>100</v>
      </c>
      <c r="K18" s="11">
        <v>2705</v>
      </c>
      <c r="N18" t="s">
        <v>804</v>
      </c>
      <c r="Q18" t="s">
        <v>197</v>
      </c>
      <c r="T18" t="s">
        <v>339</v>
      </c>
      <c r="W18" t="s">
        <v>805</v>
      </c>
      <c r="Z18" t="s">
        <v>150</v>
      </c>
      <c r="AC18" t="s">
        <v>796</v>
      </c>
      <c r="AD18">
        <v>0</v>
      </c>
      <c r="AF18" t="s">
        <v>801</v>
      </c>
      <c r="AG18">
        <v>0</v>
      </c>
      <c r="AI18" t="s">
        <v>796</v>
      </c>
      <c r="AJ18">
        <v>20</v>
      </c>
      <c r="AL18" t="s">
        <v>801</v>
      </c>
      <c r="AM18">
        <v>20</v>
      </c>
      <c r="AO18" t="s">
        <v>798</v>
      </c>
      <c r="AP18">
        <v>20</v>
      </c>
      <c r="AR18" t="s">
        <v>150</v>
      </c>
      <c r="AS18">
        <v>20</v>
      </c>
      <c r="AU18" t="s">
        <v>799</v>
      </c>
      <c r="AV18">
        <v>20</v>
      </c>
    </row>
    <row r="19" spans="1:50" x14ac:dyDescent="0.25">
      <c r="A19" s="9">
        <v>43140.330671296295</v>
      </c>
      <c r="B19" s="9">
        <v>43140.331365740742</v>
      </c>
      <c r="C19" t="s">
        <v>142</v>
      </c>
      <c r="E19" s="19">
        <v>100</v>
      </c>
      <c r="K19" s="11">
        <v>2705</v>
      </c>
      <c r="N19" t="s">
        <v>804</v>
      </c>
      <c r="Q19" t="s">
        <v>197</v>
      </c>
      <c r="T19" t="s">
        <v>339</v>
      </c>
      <c r="W19" t="s">
        <v>854</v>
      </c>
      <c r="Z19" t="s">
        <v>258</v>
      </c>
      <c r="AD19">
        <v>0</v>
      </c>
      <c r="AG19">
        <v>0</v>
      </c>
      <c r="AI19" t="s">
        <v>796</v>
      </c>
      <c r="AJ19">
        <v>20</v>
      </c>
      <c r="AL19" t="s">
        <v>801</v>
      </c>
      <c r="AM19">
        <v>20</v>
      </c>
      <c r="AO19" t="s">
        <v>798</v>
      </c>
      <c r="AP19">
        <v>20</v>
      </c>
      <c r="AR19" t="s">
        <v>150</v>
      </c>
      <c r="AS19">
        <v>20</v>
      </c>
      <c r="AU19" t="s">
        <v>799</v>
      </c>
      <c r="AV19">
        <v>20</v>
      </c>
    </row>
    <row r="20" spans="1:50" x14ac:dyDescent="0.25">
      <c r="A20" s="9">
        <v>43140.331886574073</v>
      </c>
      <c r="B20" s="9">
        <v>43140.33289351852</v>
      </c>
      <c r="C20" t="s">
        <v>142</v>
      </c>
      <c r="E20" s="19">
        <v>100</v>
      </c>
      <c r="K20" s="11">
        <v>2705</v>
      </c>
      <c r="N20" t="s">
        <v>804</v>
      </c>
      <c r="Q20" t="s">
        <v>197</v>
      </c>
      <c r="T20" t="s">
        <v>339</v>
      </c>
      <c r="W20" t="s">
        <v>805</v>
      </c>
      <c r="Z20" t="s">
        <v>150</v>
      </c>
      <c r="AC20" t="s">
        <v>796</v>
      </c>
      <c r="AD20">
        <v>0</v>
      </c>
      <c r="AF20" t="s">
        <v>801</v>
      </c>
      <c r="AG20">
        <v>0</v>
      </c>
      <c r="AI20" t="s">
        <v>796</v>
      </c>
      <c r="AJ20">
        <v>20</v>
      </c>
      <c r="AL20" t="s">
        <v>801</v>
      </c>
      <c r="AM20">
        <v>20</v>
      </c>
      <c r="AO20" t="s">
        <v>798</v>
      </c>
      <c r="AP20">
        <v>20</v>
      </c>
      <c r="AR20" t="s">
        <v>150</v>
      </c>
      <c r="AS20">
        <v>20</v>
      </c>
      <c r="AU20" t="s">
        <v>799</v>
      </c>
      <c r="AV20">
        <v>20</v>
      </c>
    </row>
    <row r="21" spans="1:50" x14ac:dyDescent="0.25">
      <c r="A21" s="9">
        <v>43140.332974537036</v>
      </c>
      <c r="B21" s="9">
        <v>43140.333599537036</v>
      </c>
      <c r="C21" t="s">
        <v>142</v>
      </c>
      <c r="E21" s="19">
        <v>100</v>
      </c>
      <c r="K21" s="11">
        <v>2705</v>
      </c>
      <c r="N21" t="s">
        <v>804</v>
      </c>
      <c r="Q21" t="s">
        <v>197</v>
      </c>
      <c r="T21" t="s">
        <v>339</v>
      </c>
      <c r="W21" t="s">
        <v>805</v>
      </c>
      <c r="Z21" t="s">
        <v>150</v>
      </c>
      <c r="AC21" t="s">
        <v>796</v>
      </c>
      <c r="AD21">
        <v>0</v>
      </c>
      <c r="AF21" t="s">
        <v>801</v>
      </c>
      <c r="AG21">
        <v>0</v>
      </c>
      <c r="AI21" t="s">
        <v>796</v>
      </c>
      <c r="AJ21">
        <v>20</v>
      </c>
      <c r="AL21" t="s">
        <v>801</v>
      </c>
      <c r="AM21">
        <v>20</v>
      </c>
      <c r="AO21" t="s">
        <v>798</v>
      </c>
      <c r="AP21">
        <v>20</v>
      </c>
      <c r="AR21" t="s">
        <v>150</v>
      </c>
      <c r="AS21">
        <v>20</v>
      </c>
      <c r="AU21" t="s">
        <v>799</v>
      </c>
      <c r="AV21">
        <v>20</v>
      </c>
    </row>
    <row r="22" spans="1:50" x14ac:dyDescent="0.25">
      <c r="A22" s="9">
        <v>43140.33390046296</v>
      </c>
      <c r="B22" s="9">
        <v>43140.337187500001</v>
      </c>
      <c r="C22" t="s">
        <v>142</v>
      </c>
      <c r="E22" s="19">
        <v>100</v>
      </c>
      <c r="K22" s="11">
        <v>2705</v>
      </c>
      <c r="N22" t="s">
        <v>804</v>
      </c>
      <c r="Q22" t="s">
        <v>197</v>
      </c>
      <c r="T22" t="s">
        <v>339</v>
      </c>
      <c r="W22" t="s">
        <v>854</v>
      </c>
      <c r="Z22" t="s">
        <v>258</v>
      </c>
      <c r="AD22">
        <v>0</v>
      </c>
      <c r="AG22">
        <v>0</v>
      </c>
      <c r="AI22" t="s">
        <v>796</v>
      </c>
      <c r="AJ22">
        <v>20</v>
      </c>
      <c r="AL22" t="s">
        <v>801</v>
      </c>
      <c r="AM22">
        <v>20</v>
      </c>
      <c r="AO22" t="s">
        <v>798</v>
      </c>
      <c r="AP22">
        <v>20</v>
      </c>
      <c r="AR22" t="s">
        <v>150</v>
      </c>
      <c r="AS22">
        <v>20</v>
      </c>
      <c r="AU22" t="s">
        <v>799</v>
      </c>
      <c r="AV22">
        <v>20</v>
      </c>
    </row>
    <row r="23" spans="1:50" x14ac:dyDescent="0.25">
      <c r="A23" s="9">
        <v>43140.337268518517</v>
      </c>
      <c r="B23" s="9">
        <v>43140.337708333333</v>
      </c>
      <c r="C23" t="s">
        <v>142</v>
      </c>
      <c r="E23" s="19">
        <v>100</v>
      </c>
      <c r="K23" s="11">
        <v>2705</v>
      </c>
      <c r="N23" t="s">
        <v>804</v>
      </c>
      <c r="Q23" t="s">
        <v>197</v>
      </c>
      <c r="T23" t="s">
        <v>339</v>
      </c>
      <c r="W23" t="s">
        <v>854</v>
      </c>
      <c r="Z23" t="s">
        <v>258</v>
      </c>
      <c r="AD23">
        <v>0</v>
      </c>
      <c r="AG23">
        <v>0</v>
      </c>
      <c r="AI23" t="s">
        <v>796</v>
      </c>
      <c r="AJ23">
        <v>20</v>
      </c>
      <c r="AL23" t="s">
        <v>801</v>
      </c>
      <c r="AM23">
        <v>20</v>
      </c>
      <c r="AO23" t="s">
        <v>798</v>
      </c>
      <c r="AP23">
        <v>20</v>
      </c>
      <c r="AR23" t="s">
        <v>150</v>
      </c>
      <c r="AS23">
        <v>20</v>
      </c>
      <c r="AU23" t="s">
        <v>799</v>
      </c>
      <c r="AV23">
        <v>20</v>
      </c>
    </row>
    <row r="24" spans="1:50" x14ac:dyDescent="0.25">
      <c r="A24" s="9">
        <v>43166.58792824074</v>
      </c>
      <c r="B24" s="9">
        <v>43166.588541666664</v>
      </c>
      <c r="C24" t="s">
        <v>142</v>
      </c>
      <c r="E24" s="19">
        <v>80</v>
      </c>
      <c r="K24" s="11">
        <v>2655</v>
      </c>
      <c r="N24" t="s">
        <v>804</v>
      </c>
      <c r="Q24" t="s">
        <v>146</v>
      </c>
      <c r="T24" t="s">
        <v>162</v>
      </c>
      <c r="W24" t="s">
        <v>854</v>
      </c>
      <c r="Z24" t="s">
        <v>258</v>
      </c>
      <c r="AD24">
        <v>0</v>
      </c>
      <c r="AG24">
        <v>0</v>
      </c>
      <c r="AI24" t="s">
        <v>800</v>
      </c>
      <c r="AJ24">
        <v>0</v>
      </c>
      <c r="AL24" t="s">
        <v>801</v>
      </c>
      <c r="AM24">
        <v>20</v>
      </c>
      <c r="AO24" t="s">
        <v>798</v>
      </c>
      <c r="AP24">
        <v>20</v>
      </c>
      <c r="AR24" t="s">
        <v>150</v>
      </c>
      <c r="AS24">
        <v>20</v>
      </c>
      <c r="AU24" t="s">
        <v>799</v>
      </c>
      <c r="AV24">
        <v>20</v>
      </c>
      <c r="AX24" t="s">
        <v>925</v>
      </c>
    </row>
    <row r="25" spans="1:50" x14ac:dyDescent="0.25">
      <c r="A25" s="9">
        <v>43167.505254629628</v>
      </c>
      <c r="B25" s="9">
        <v>43167.506064814814</v>
      </c>
      <c r="C25" t="s">
        <v>142</v>
      </c>
      <c r="E25" s="19">
        <v>100</v>
      </c>
      <c r="K25" s="11">
        <v>2306</v>
      </c>
      <c r="N25" t="s">
        <v>804</v>
      </c>
      <c r="Q25" t="s">
        <v>168</v>
      </c>
      <c r="T25" t="s">
        <v>339</v>
      </c>
      <c r="W25" t="s">
        <v>854</v>
      </c>
      <c r="Z25" t="s">
        <v>258</v>
      </c>
      <c r="AD25">
        <v>0</v>
      </c>
      <c r="AG25">
        <v>0</v>
      </c>
      <c r="AI25" t="s">
        <v>796</v>
      </c>
      <c r="AJ25">
        <v>20</v>
      </c>
      <c r="AL25" t="s">
        <v>801</v>
      </c>
      <c r="AM25">
        <v>20</v>
      </c>
      <c r="AO25" t="s">
        <v>798</v>
      </c>
      <c r="AP25">
        <v>20</v>
      </c>
      <c r="AR25" t="s">
        <v>150</v>
      </c>
      <c r="AS25">
        <v>20</v>
      </c>
      <c r="AU25" t="s">
        <v>799</v>
      </c>
      <c r="AV25">
        <v>20</v>
      </c>
      <c r="AX25" t="s">
        <v>1280</v>
      </c>
    </row>
    <row r="26" spans="1:50" x14ac:dyDescent="0.25">
      <c r="A26" s="9">
        <v>43167.55909722222</v>
      </c>
      <c r="B26" s="9">
        <v>43167.559560185182</v>
      </c>
      <c r="C26" t="s">
        <v>142</v>
      </c>
      <c r="E26" s="19">
        <v>100</v>
      </c>
      <c r="K26" s="11">
        <v>2251</v>
      </c>
      <c r="N26" t="s">
        <v>804</v>
      </c>
      <c r="Q26" t="s">
        <v>146</v>
      </c>
      <c r="T26" t="s">
        <v>162</v>
      </c>
      <c r="W26" t="s">
        <v>854</v>
      </c>
      <c r="Z26" t="s">
        <v>150</v>
      </c>
      <c r="AC26" t="s">
        <v>796</v>
      </c>
      <c r="AD26">
        <v>0</v>
      </c>
      <c r="AF26" t="s">
        <v>801</v>
      </c>
      <c r="AG26">
        <v>0</v>
      </c>
      <c r="AI26" t="s">
        <v>796</v>
      </c>
      <c r="AJ26">
        <v>20</v>
      </c>
      <c r="AL26" t="s">
        <v>801</v>
      </c>
      <c r="AM26">
        <v>20</v>
      </c>
      <c r="AO26" t="s">
        <v>798</v>
      </c>
      <c r="AP26">
        <v>20</v>
      </c>
      <c r="AR26" t="s">
        <v>150</v>
      </c>
      <c r="AS26">
        <v>20</v>
      </c>
      <c r="AU26" t="s">
        <v>799</v>
      </c>
      <c r="AV26">
        <v>20</v>
      </c>
    </row>
    <row r="27" spans="1:50" x14ac:dyDescent="0.25">
      <c r="A27" s="9">
        <v>43167.615532407406</v>
      </c>
      <c r="B27" s="9">
        <v>43167.616261574076</v>
      </c>
      <c r="C27" t="s">
        <v>142</v>
      </c>
      <c r="E27" s="19">
        <v>100</v>
      </c>
      <c r="K27" s="11">
        <v>2306</v>
      </c>
      <c r="N27" t="s">
        <v>804</v>
      </c>
      <c r="Q27" t="s">
        <v>168</v>
      </c>
      <c r="T27" t="s">
        <v>339</v>
      </c>
      <c r="W27" t="s">
        <v>805</v>
      </c>
      <c r="Z27" t="s">
        <v>150</v>
      </c>
      <c r="AC27" t="s">
        <v>800</v>
      </c>
      <c r="AD27">
        <v>0</v>
      </c>
      <c r="AF27" t="s">
        <v>801</v>
      </c>
      <c r="AG27">
        <v>0</v>
      </c>
      <c r="AI27" t="s">
        <v>796</v>
      </c>
      <c r="AJ27">
        <v>20</v>
      </c>
      <c r="AL27" t="s">
        <v>801</v>
      </c>
      <c r="AM27">
        <v>20</v>
      </c>
      <c r="AO27" t="s">
        <v>798</v>
      </c>
      <c r="AP27">
        <v>20</v>
      </c>
      <c r="AR27" t="s">
        <v>150</v>
      </c>
      <c r="AS27">
        <v>20</v>
      </c>
      <c r="AU27" t="s">
        <v>799</v>
      </c>
      <c r="AV27">
        <v>20</v>
      </c>
    </row>
    <row r="28" spans="1:50" x14ac:dyDescent="0.25">
      <c r="A28" s="9">
        <v>43199.454236111109</v>
      </c>
      <c r="B28" s="9">
        <v>43199.458761574075</v>
      </c>
      <c r="C28" t="s">
        <v>142</v>
      </c>
      <c r="E28" s="19">
        <v>80</v>
      </c>
      <c r="K28" s="11">
        <v>2336</v>
      </c>
      <c r="N28" t="s">
        <v>804</v>
      </c>
      <c r="Q28" t="s">
        <v>146</v>
      </c>
      <c r="T28" t="s">
        <v>162</v>
      </c>
      <c r="W28" t="s">
        <v>854</v>
      </c>
      <c r="Z28" t="s">
        <v>258</v>
      </c>
      <c r="AD28">
        <v>0</v>
      </c>
      <c r="AG28">
        <v>0</v>
      </c>
      <c r="AI28" t="s">
        <v>800</v>
      </c>
      <c r="AJ28">
        <v>0</v>
      </c>
      <c r="AL28" t="s">
        <v>801</v>
      </c>
      <c r="AM28">
        <v>20</v>
      </c>
      <c r="AO28" t="s">
        <v>798</v>
      </c>
      <c r="AP28">
        <v>20</v>
      </c>
      <c r="AR28" t="s">
        <v>150</v>
      </c>
      <c r="AS28">
        <v>20</v>
      </c>
      <c r="AU28" t="s">
        <v>799</v>
      </c>
      <c r="AV28">
        <v>20</v>
      </c>
      <c r="AX28" t="s">
        <v>2249</v>
      </c>
    </row>
    <row r="29" spans="1:50" x14ac:dyDescent="0.25">
      <c r="A29" s="9">
        <v>43199.458877314813</v>
      </c>
      <c r="B29" s="9">
        <v>43199.464039351849</v>
      </c>
      <c r="C29" t="s">
        <v>142</v>
      </c>
      <c r="E29" s="19">
        <v>100</v>
      </c>
      <c r="K29" s="11">
        <v>2336</v>
      </c>
      <c r="N29" t="s">
        <v>804</v>
      </c>
      <c r="Q29" t="s">
        <v>146</v>
      </c>
      <c r="T29" t="s">
        <v>795</v>
      </c>
      <c r="W29" t="s">
        <v>805</v>
      </c>
      <c r="Z29" t="s">
        <v>258</v>
      </c>
      <c r="AD29">
        <v>0</v>
      </c>
      <c r="AG29">
        <v>0</v>
      </c>
      <c r="AI29" t="s">
        <v>796</v>
      </c>
      <c r="AJ29">
        <v>20</v>
      </c>
      <c r="AL29" t="s">
        <v>801</v>
      </c>
      <c r="AM29">
        <v>20</v>
      </c>
      <c r="AO29" t="s">
        <v>798</v>
      </c>
      <c r="AP29">
        <v>20</v>
      </c>
      <c r="AR29" t="s">
        <v>150</v>
      </c>
      <c r="AS29">
        <v>20</v>
      </c>
      <c r="AU29" t="s">
        <v>799</v>
      </c>
      <c r="AV29">
        <v>20</v>
      </c>
      <c r="AX29" t="s">
        <v>2250</v>
      </c>
    </row>
    <row r="30" spans="1:50" x14ac:dyDescent="0.25">
      <c r="A30" s="9">
        <v>43199.464131944442</v>
      </c>
      <c r="B30" s="9">
        <v>43199.466493055559</v>
      </c>
      <c r="C30" t="s">
        <v>142</v>
      </c>
      <c r="E30" s="19">
        <v>100</v>
      </c>
      <c r="K30" s="11">
        <v>2336</v>
      </c>
      <c r="N30" t="s">
        <v>804</v>
      </c>
      <c r="Q30" t="s">
        <v>146</v>
      </c>
      <c r="T30" t="s">
        <v>795</v>
      </c>
      <c r="W30" t="s">
        <v>805</v>
      </c>
      <c r="Z30" t="s">
        <v>150</v>
      </c>
      <c r="AC30" t="s">
        <v>796</v>
      </c>
      <c r="AD30">
        <v>0</v>
      </c>
      <c r="AF30" t="s">
        <v>801</v>
      </c>
      <c r="AG30">
        <v>0</v>
      </c>
      <c r="AI30" t="s">
        <v>796</v>
      </c>
      <c r="AJ30">
        <v>20</v>
      </c>
      <c r="AL30" t="s">
        <v>801</v>
      </c>
      <c r="AM30">
        <v>20</v>
      </c>
      <c r="AO30" t="s">
        <v>798</v>
      </c>
      <c r="AP30">
        <v>20</v>
      </c>
      <c r="AR30" t="s">
        <v>150</v>
      </c>
      <c r="AS30">
        <v>20</v>
      </c>
      <c r="AU30" t="s">
        <v>799</v>
      </c>
      <c r="AV30">
        <v>20</v>
      </c>
      <c r="AX30" t="s">
        <v>2251</v>
      </c>
    </row>
    <row r="31" spans="1:50" x14ac:dyDescent="0.25">
      <c r="A31" s="9">
        <v>43199.466574074075</v>
      </c>
      <c r="B31" s="9">
        <v>43199.507708333331</v>
      </c>
      <c r="C31" t="s">
        <v>142</v>
      </c>
      <c r="E31" s="19">
        <v>100</v>
      </c>
      <c r="K31" s="11">
        <v>2336</v>
      </c>
      <c r="N31" t="s">
        <v>804</v>
      </c>
      <c r="Q31" t="s">
        <v>146</v>
      </c>
      <c r="T31" t="s">
        <v>162</v>
      </c>
      <c r="W31" t="s">
        <v>854</v>
      </c>
      <c r="Z31" t="s">
        <v>258</v>
      </c>
      <c r="AD31">
        <v>0</v>
      </c>
      <c r="AG31">
        <v>0</v>
      </c>
      <c r="AI31" t="s">
        <v>796</v>
      </c>
      <c r="AJ31">
        <v>20</v>
      </c>
      <c r="AL31" t="s">
        <v>801</v>
      </c>
      <c r="AM31">
        <v>20</v>
      </c>
      <c r="AO31" t="s">
        <v>798</v>
      </c>
      <c r="AP31">
        <v>20</v>
      </c>
      <c r="AR31" t="s">
        <v>150</v>
      </c>
      <c r="AS31">
        <v>20</v>
      </c>
      <c r="AU31" t="s">
        <v>799</v>
      </c>
      <c r="AV31">
        <v>20</v>
      </c>
      <c r="AX31" t="s">
        <v>2252</v>
      </c>
    </row>
    <row r="32" spans="1:50" x14ac:dyDescent="0.25">
      <c r="A32" s="9">
        <v>43199.508657407408</v>
      </c>
      <c r="B32" s="9">
        <v>43199.51357638889</v>
      </c>
      <c r="C32" t="s">
        <v>142</v>
      </c>
      <c r="E32" s="19">
        <v>40</v>
      </c>
      <c r="K32" s="11">
        <v>2336</v>
      </c>
      <c r="N32" t="s">
        <v>804</v>
      </c>
      <c r="Q32" t="s">
        <v>146</v>
      </c>
      <c r="T32" t="s">
        <v>162</v>
      </c>
      <c r="W32" t="s">
        <v>854</v>
      </c>
      <c r="Z32" t="s">
        <v>258</v>
      </c>
      <c r="AD32">
        <v>0</v>
      </c>
      <c r="AG32">
        <v>0</v>
      </c>
      <c r="AI32" t="s">
        <v>800</v>
      </c>
      <c r="AJ32">
        <v>0</v>
      </c>
      <c r="AL32" t="s">
        <v>855</v>
      </c>
      <c r="AM32">
        <v>0</v>
      </c>
      <c r="AO32" t="s">
        <v>798</v>
      </c>
      <c r="AP32">
        <v>20</v>
      </c>
      <c r="AR32" t="s">
        <v>150</v>
      </c>
      <c r="AS32">
        <v>20</v>
      </c>
      <c r="AU32" t="s">
        <v>258</v>
      </c>
      <c r="AV32">
        <v>0</v>
      </c>
      <c r="AX32" t="s">
        <v>2253</v>
      </c>
    </row>
    <row r="33" spans="1:50" x14ac:dyDescent="0.25">
      <c r="A33" s="9">
        <v>43199.604178240741</v>
      </c>
      <c r="B33" s="9">
        <v>43199.609016203707</v>
      </c>
      <c r="C33" t="s">
        <v>142</v>
      </c>
      <c r="E33" s="19">
        <v>100</v>
      </c>
      <c r="K33" s="11">
        <v>2336</v>
      </c>
      <c r="N33" t="s">
        <v>804</v>
      </c>
      <c r="Q33" t="s">
        <v>146</v>
      </c>
      <c r="T33" t="s">
        <v>162</v>
      </c>
      <c r="W33" t="s">
        <v>854</v>
      </c>
      <c r="Z33" t="s">
        <v>258</v>
      </c>
      <c r="AD33">
        <v>0</v>
      </c>
      <c r="AG33">
        <v>0</v>
      </c>
      <c r="AI33" t="s">
        <v>796</v>
      </c>
      <c r="AJ33">
        <v>20</v>
      </c>
      <c r="AL33" t="s">
        <v>801</v>
      </c>
      <c r="AM33">
        <v>20</v>
      </c>
      <c r="AO33" t="s">
        <v>798</v>
      </c>
      <c r="AP33">
        <v>20</v>
      </c>
      <c r="AR33" t="s">
        <v>150</v>
      </c>
      <c r="AS33">
        <v>20</v>
      </c>
      <c r="AU33" t="s">
        <v>799</v>
      </c>
      <c r="AV33">
        <v>20</v>
      </c>
    </row>
    <row r="34" spans="1:50" x14ac:dyDescent="0.25">
      <c r="A34" s="9">
        <v>43199.611724537041</v>
      </c>
      <c r="B34" s="9">
        <v>43199.644745370373</v>
      </c>
      <c r="C34" t="s">
        <v>142</v>
      </c>
      <c r="E34" s="19">
        <v>80</v>
      </c>
      <c r="K34" s="11">
        <v>2336</v>
      </c>
      <c r="N34" t="s">
        <v>804</v>
      </c>
      <c r="Q34" t="s">
        <v>146</v>
      </c>
      <c r="T34" t="s">
        <v>795</v>
      </c>
      <c r="W34" t="s">
        <v>805</v>
      </c>
      <c r="Z34" t="s">
        <v>150</v>
      </c>
      <c r="AC34" t="s">
        <v>800</v>
      </c>
      <c r="AD34">
        <v>0</v>
      </c>
      <c r="AF34" t="s">
        <v>801</v>
      </c>
      <c r="AG34">
        <v>0</v>
      </c>
      <c r="AI34" t="s">
        <v>796</v>
      </c>
      <c r="AJ34">
        <v>20</v>
      </c>
      <c r="AL34" t="s">
        <v>801</v>
      </c>
      <c r="AM34">
        <v>20</v>
      </c>
      <c r="AO34" t="s">
        <v>258</v>
      </c>
      <c r="AP34">
        <v>0</v>
      </c>
      <c r="AR34" t="s">
        <v>150</v>
      </c>
      <c r="AS34">
        <v>20</v>
      </c>
      <c r="AU34" t="s">
        <v>799</v>
      </c>
      <c r="AV34">
        <v>20</v>
      </c>
      <c r="AX34" t="s">
        <v>2254</v>
      </c>
    </row>
    <row r="35" spans="1:50" x14ac:dyDescent="0.25">
      <c r="A35" s="9">
        <v>43199.633518518516</v>
      </c>
      <c r="B35" s="9">
        <v>43199.634293981479</v>
      </c>
      <c r="C35" t="s">
        <v>142</v>
      </c>
      <c r="E35" s="19">
        <v>100</v>
      </c>
      <c r="K35" s="11">
        <v>2356</v>
      </c>
      <c r="N35" t="s">
        <v>804</v>
      </c>
      <c r="Q35" t="s">
        <v>146</v>
      </c>
      <c r="T35" t="s">
        <v>162</v>
      </c>
      <c r="W35" t="s">
        <v>854</v>
      </c>
      <c r="Z35" t="s">
        <v>258</v>
      </c>
      <c r="AD35">
        <v>0</v>
      </c>
      <c r="AG35">
        <v>0</v>
      </c>
      <c r="AI35" t="s">
        <v>796</v>
      </c>
      <c r="AJ35">
        <v>20</v>
      </c>
      <c r="AL35" t="s">
        <v>801</v>
      </c>
      <c r="AM35">
        <v>20</v>
      </c>
      <c r="AO35" t="s">
        <v>798</v>
      </c>
      <c r="AP35">
        <v>20</v>
      </c>
      <c r="AR35" t="s">
        <v>150</v>
      </c>
      <c r="AS35">
        <v>20</v>
      </c>
      <c r="AU35" t="s">
        <v>799</v>
      </c>
      <c r="AV35">
        <v>20</v>
      </c>
    </row>
    <row r="36" spans="1:50" x14ac:dyDescent="0.25">
      <c r="A36" s="9">
        <v>43226.495347222219</v>
      </c>
      <c r="B36" s="9">
        <v>43226.50273148148</v>
      </c>
      <c r="C36" t="s">
        <v>142</v>
      </c>
      <c r="E36" s="19">
        <v>20</v>
      </c>
      <c r="K36" s="11">
        <v>2760</v>
      </c>
      <c r="N36" t="s">
        <v>804</v>
      </c>
      <c r="Q36" t="s">
        <v>146</v>
      </c>
      <c r="T36" t="s">
        <v>339</v>
      </c>
      <c r="W36" t="s">
        <v>854</v>
      </c>
      <c r="Z36" t="s">
        <v>258</v>
      </c>
      <c r="AD36">
        <v>0</v>
      </c>
      <c r="AG36">
        <v>0</v>
      </c>
      <c r="AI36" t="s">
        <v>800</v>
      </c>
      <c r="AJ36">
        <v>0</v>
      </c>
      <c r="AL36" t="s">
        <v>855</v>
      </c>
      <c r="AM36">
        <v>0</v>
      </c>
      <c r="AO36" t="s">
        <v>258</v>
      </c>
      <c r="AP36">
        <v>0</v>
      </c>
      <c r="AR36" t="s">
        <v>150</v>
      </c>
      <c r="AS36">
        <v>20</v>
      </c>
      <c r="AU36" t="s">
        <v>258</v>
      </c>
      <c r="AV36">
        <v>0</v>
      </c>
      <c r="AX36" t="s">
        <v>856</v>
      </c>
    </row>
    <row r="37" spans="1:50" x14ac:dyDescent="0.25">
      <c r="A37" s="9">
        <v>43226.616307870368</v>
      </c>
      <c r="B37" s="9">
        <v>43226.623194444444</v>
      </c>
      <c r="C37" t="s">
        <v>142</v>
      </c>
      <c r="E37" s="19">
        <v>80</v>
      </c>
      <c r="K37" s="11">
        <v>2760</v>
      </c>
      <c r="N37" t="s">
        <v>804</v>
      </c>
      <c r="Q37" t="s">
        <v>146</v>
      </c>
      <c r="T37" t="s">
        <v>339</v>
      </c>
      <c r="W37" t="s">
        <v>854</v>
      </c>
      <c r="Z37" t="s">
        <v>258</v>
      </c>
      <c r="AD37">
        <v>0</v>
      </c>
      <c r="AG37">
        <v>0</v>
      </c>
      <c r="AI37" t="s">
        <v>796</v>
      </c>
      <c r="AJ37">
        <v>20</v>
      </c>
      <c r="AL37" t="s">
        <v>801</v>
      </c>
      <c r="AM37">
        <v>20</v>
      </c>
      <c r="AO37" t="s">
        <v>258</v>
      </c>
      <c r="AP37">
        <v>0</v>
      </c>
      <c r="AR37" t="s">
        <v>150</v>
      </c>
      <c r="AS37">
        <v>20</v>
      </c>
      <c r="AU37" t="s">
        <v>799</v>
      </c>
      <c r="AV37">
        <v>20</v>
      </c>
      <c r="AX37" t="s">
        <v>857</v>
      </c>
    </row>
    <row r="38" spans="1:50" x14ac:dyDescent="0.25">
      <c r="A38" s="9">
        <v>43227.434594907405</v>
      </c>
      <c r="B38" s="9">
        <v>43227.43677083333</v>
      </c>
      <c r="C38" t="s">
        <v>142</v>
      </c>
      <c r="E38" s="19">
        <v>100</v>
      </c>
      <c r="K38" s="11">
        <v>2759</v>
      </c>
      <c r="N38" t="s">
        <v>804</v>
      </c>
      <c r="Q38" t="s">
        <v>146</v>
      </c>
      <c r="T38" t="s">
        <v>795</v>
      </c>
      <c r="W38" t="s">
        <v>805</v>
      </c>
      <c r="Z38" t="s">
        <v>150</v>
      </c>
      <c r="AC38" t="s">
        <v>796</v>
      </c>
      <c r="AD38">
        <v>0</v>
      </c>
      <c r="AF38" t="s">
        <v>801</v>
      </c>
      <c r="AG38">
        <v>0</v>
      </c>
      <c r="AI38" t="s">
        <v>796</v>
      </c>
      <c r="AJ38">
        <v>20</v>
      </c>
      <c r="AL38" t="s">
        <v>801</v>
      </c>
      <c r="AM38">
        <v>20</v>
      </c>
      <c r="AO38" t="s">
        <v>798</v>
      </c>
      <c r="AP38">
        <v>20</v>
      </c>
      <c r="AR38" t="s">
        <v>150</v>
      </c>
      <c r="AS38">
        <v>20</v>
      </c>
      <c r="AU38" t="s">
        <v>799</v>
      </c>
      <c r="AV38">
        <v>20</v>
      </c>
      <c r="AX38" t="s">
        <v>926</v>
      </c>
    </row>
    <row r="39" spans="1:50" x14ac:dyDescent="0.25">
      <c r="A39" s="9">
        <v>43227.444988425923</v>
      </c>
      <c r="B39" s="9">
        <v>43227.448576388888</v>
      </c>
      <c r="C39" t="s">
        <v>142</v>
      </c>
      <c r="E39" s="19">
        <v>100</v>
      </c>
      <c r="K39" s="11">
        <v>2759</v>
      </c>
      <c r="N39" t="s">
        <v>804</v>
      </c>
      <c r="Q39" t="s">
        <v>146</v>
      </c>
      <c r="T39" t="s">
        <v>795</v>
      </c>
      <c r="W39" t="s">
        <v>805</v>
      </c>
      <c r="Z39" t="s">
        <v>150</v>
      </c>
      <c r="AC39" t="s">
        <v>796</v>
      </c>
      <c r="AD39">
        <v>0</v>
      </c>
      <c r="AF39" t="s">
        <v>801</v>
      </c>
      <c r="AG39">
        <v>0</v>
      </c>
      <c r="AI39" t="s">
        <v>796</v>
      </c>
      <c r="AJ39">
        <v>20</v>
      </c>
      <c r="AL39" t="s">
        <v>801</v>
      </c>
      <c r="AM39">
        <v>20</v>
      </c>
      <c r="AO39" t="s">
        <v>798</v>
      </c>
      <c r="AP39">
        <v>20</v>
      </c>
      <c r="AR39" t="s">
        <v>150</v>
      </c>
      <c r="AS39">
        <v>20</v>
      </c>
      <c r="AU39" t="s">
        <v>799</v>
      </c>
      <c r="AV39">
        <v>20</v>
      </c>
      <c r="AX39" t="s">
        <v>927</v>
      </c>
    </row>
    <row r="40" spans="1:50" x14ac:dyDescent="0.25">
      <c r="A40" s="9">
        <v>43227.451331018521</v>
      </c>
      <c r="B40" s="9">
        <v>43227.451967592591</v>
      </c>
      <c r="C40" t="s">
        <v>142</v>
      </c>
      <c r="E40" s="19">
        <v>100</v>
      </c>
      <c r="K40" s="11">
        <v>2759</v>
      </c>
      <c r="N40" t="s">
        <v>804</v>
      </c>
      <c r="Q40" t="s">
        <v>146</v>
      </c>
      <c r="T40" t="s">
        <v>147</v>
      </c>
      <c r="W40" t="s">
        <v>854</v>
      </c>
      <c r="Z40" t="s">
        <v>258</v>
      </c>
      <c r="AD40">
        <v>0</v>
      </c>
      <c r="AG40">
        <v>0</v>
      </c>
      <c r="AI40" t="s">
        <v>796</v>
      </c>
      <c r="AJ40">
        <v>20</v>
      </c>
      <c r="AL40" t="s">
        <v>801</v>
      </c>
      <c r="AM40">
        <v>20</v>
      </c>
      <c r="AO40" t="s">
        <v>798</v>
      </c>
      <c r="AP40">
        <v>20</v>
      </c>
      <c r="AR40" t="s">
        <v>150</v>
      </c>
      <c r="AS40">
        <v>20</v>
      </c>
      <c r="AU40" t="s">
        <v>799</v>
      </c>
      <c r="AV40">
        <v>20</v>
      </c>
      <c r="AX40" t="s">
        <v>928</v>
      </c>
    </row>
    <row r="41" spans="1:50" x14ac:dyDescent="0.25">
      <c r="A41" s="9">
        <v>43227.452789351853</v>
      </c>
      <c r="B41" s="9">
        <v>43227.479074074072</v>
      </c>
      <c r="C41" t="s">
        <v>142</v>
      </c>
      <c r="E41" s="19">
        <v>100</v>
      </c>
      <c r="K41" s="11">
        <v>2759</v>
      </c>
      <c r="N41" t="s">
        <v>804</v>
      </c>
      <c r="Q41" t="s">
        <v>146</v>
      </c>
      <c r="T41" t="s">
        <v>147</v>
      </c>
      <c r="W41" t="s">
        <v>854</v>
      </c>
      <c r="Z41" t="s">
        <v>258</v>
      </c>
      <c r="AD41">
        <v>0</v>
      </c>
      <c r="AG41">
        <v>0</v>
      </c>
      <c r="AI41" t="s">
        <v>796</v>
      </c>
      <c r="AJ41">
        <v>20</v>
      </c>
      <c r="AL41" t="s">
        <v>801</v>
      </c>
      <c r="AM41">
        <v>20</v>
      </c>
      <c r="AO41" t="s">
        <v>798</v>
      </c>
      <c r="AP41">
        <v>20</v>
      </c>
      <c r="AR41" t="s">
        <v>150</v>
      </c>
      <c r="AS41">
        <v>20</v>
      </c>
      <c r="AU41" t="s">
        <v>799</v>
      </c>
      <c r="AV41">
        <v>20</v>
      </c>
      <c r="AX41" t="s">
        <v>926</v>
      </c>
    </row>
    <row r="42" spans="1:50" x14ac:dyDescent="0.25">
      <c r="A42" s="9">
        <v>43227.479930555557</v>
      </c>
      <c r="B42" s="9">
        <v>43227.480324074073</v>
      </c>
      <c r="C42" t="s">
        <v>142</v>
      </c>
      <c r="E42" s="19">
        <v>100</v>
      </c>
      <c r="K42" s="11">
        <v>2759</v>
      </c>
      <c r="N42" t="s">
        <v>804</v>
      </c>
      <c r="Q42" t="s">
        <v>146</v>
      </c>
      <c r="T42" t="s">
        <v>147</v>
      </c>
      <c r="W42" t="s">
        <v>854</v>
      </c>
      <c r="Z42" t="s">
        <v>258</v>
      </c>
      <c r="AD42">
        <v>0</v>
      </c>
      <c r="AG42">
        <v>0</v>
      </c>
      <c r="AI42" t="s">
        <v>796</v>
      </c>
      <c r="AJ42">
        <v>20</v>
      </c>
      <c r="AL42" t="s">
        <v>801</v>
      </c>
      <c r="AM42">
        <v>20</v>
      </c>
      <c r="AO42" t="s">
        <v>798</v>
      </c>
      <c r="AP42">
        <v>20</v>
      </c>
      <c r="AR42" t="s">
        <v>150</v>
      </c>
      <c r="AS42">
        <v>20</v>
      </c>
      <c r="AU42" t="s">
        <v>799</v>
      </c>
      <c r="AV42">
        <v>20</v>
      </c>
      <c r="AX42" t="s">
        <v>929</v>
      </c>
    </row>
    <row r="43" spans="1:50" x14ac:dyDescent="0.25">
      <c r="A43" s="9">
        <v>43227.484814814816</v>
      </c>
      <c r="B43" s="9">
        <v>43227.485277777778</v>
      </c>
      <c r="C43" t="s">
        <v>142</v>
      </c>
      <c r="E43" s="19">
        <v>80</v>
      </c>
      <c r="K43" s="11">
        <v>2759</v>
      </c>
      <c r="N43" t="s">
        <v>804</v>
      </c>
      <c r="Q43" t="s">
        <v>146</v>
      </c>
      <c r="T43" t="s">
        <v>147</v>
      </c>
      <c r="W43" t="s">
        <v>854</v>
      </c>
      <c r="Z43" t="s">
        <v>258</v>
      </c>
      <c r="AD43">
        <v>0</v>
      </c>
      <c r="AG43">
        <v>0</v>
      </c>
      <c r="AI43" t="s">
        <v>796</v>
      </c>
      <c r="AJ43">
        <v>20</v>
      </c>
      <c r="AL43" t="s">
        <v>797</v>
      </c>
      <c r="AM43">
        <v>0</v>
      </c>
      <c r="AO43" t="s">
        <v>798</v>
      </c>
      <c r="AP43">
        <v>20</v>
      </c>
      <c r="AR43" t="s">
        <v>150</v>
      </c>
      <c r="AS43">
        <v>20</v>
      </c>
      <c r="AU43" t="s">
        <v>799</v>
      </c>
      <c r="AV43">
        <v>20</v>
      </c>
      <c r="AX43" t="s">
        <v>930</v>
      </c>
    </row>
    <row r="44" spans="1:50" x14ac:dyDescent="0.25">
      <c r="A44" s="9">
        <v>43227.489525462966</v>
      </c>
      <c r="B44" s="9">
        <v>43227.49</v>
      </c>
      <c r="C44" t="s">
        <v>142</v>
      </c>
      <c r="E44" s="19">
        <v>100</v>
      </c>
      <c r="K44" s="11">
        <v>2759</v>
      </c>
      <c r="N44" t="s">
        <v>804</v>
      </c>
      <c r="Q44" t="s">
        <v>146</v>
      </c>
      <c r="T44" t="s">
        <v>147</v>
      </c>
      <c r="W44" t="s">
        <v>854</v>
      </c>
      <c r="Z44" t="s">
        <v>258</v>
      </c>
      <c r="AD44">
        <v>0</v>
      </c>
      <c r="AG44">
        <v>0</v>
      </c>
      <c r="AI44" t="s">
        <v>796</v>
      </c>
      <c r="AJ44">
        <v>20</v>
      </c>
      <c r="AL44" t="s">
        <v>801</v>
      </c>
      <c r="AM44">
        <v>20</v>
      </c>
      <c r="AO44" t="s">
        <v>798</v>
      </c>
      <c r="AP44">
        <v>20</v>
      </c>
      <c r="AR44" t="s">
        <v>150</v>
      </c>
      <c r="AS44">
        <v>20</v>
      </c>
      <c r="AU44" t="s">
        <v>799</v>
      </c>
      <c r="AV44">
        <v>20</v>
      </c>
      <c r="AX44" t="s">
        <v>931</v>
      </c>
    </row>
    <row r="45" spans="1:50" x14ac:dyDescent="0.25">
      <c r="A45" s="9">
        <v>43227.495439814818</v>
      </c>
      <c r="B45" s="9">
        <v>43227.495787037034</v>
      </c>
      <c r="C45" t="s">
        <v>142</v>
      </c>
      <c r="E45" s="19">
        <v>100</v>
      </c>
      <c r="K45" s="11">
        <v>2759</v>
      </c>
      <c r="N45" t="s">
        <v>804</v>
      </c>
      <c r="Q45" t="s">
        <v>146</v>
      </c>
      <c r="T45" t="s">
        <v>147</v>
      </c>
      <c r="W45" t="s">
        <v>854</v>
      </c>
      <c r="Z45" t="s">
        <v>258</v>
      </c>
      <c r="AD45">
        <v>0</v>
      </c>
      <c r="AG45">
        <v>0</v>
      </c>
      <c r="AI45" t="s">
        <v>796</v>
      </c>
      <c r="AJ45">
        <v>20</v>
      </c>
      <c r="AL45" t="s">
        <v>801</v>
      </c>
      <c r="AM45">
        <v>20</v>
      </c>
      <c r="AO45" t="s">
        <v>798</v>
      </c>
      <c r="AP45">
        <v>20</v>
      </c>
      <c r="AR45" t="s">
        <v>150</v>
      </c>
      <c r="AS45">
        <v>20</v>
      </c>
      <c r="AU45" t="s">
        <v>799</v>
      </c>
      <c r="AV45">
        <v>20</v>
      </c>
      <c r="AX45" t="s">
        <v>932</v>
      </c>
    </row>
    <row r="46" spans="1:50" x14ac:dyDescent="0.25">
      <c r="A46" s="9">
        <v>43227.500937500001</v>
      </c>
      <c r="B46" s="9">
        <v>43227.501377314817</v>
      </c>
      <c r="C46" t="s">
        <v>142</v>
      </c>
      <c r="E46" s="19">
        <v>80</v>
      </c>
      <c r="K46" s="11">
        <v>2759</v>
      </c>
      <c r="N46" t="s">
        <v>804</v>
      </c>
      <c r="Q46" t="s">
        <v>146</v>
      </c>
      <c r="T46" t="s">
        <v>147</v>
      </c>
      <c r="W46" t="s">
        <v>854</v>
      </c>
      <c r="Z46" t="s">
        <v>258</v>
      </c>
      <c r="AD46">
        <v>0</v>
      </c>
      <c r="AG46">
        <v>0</v>
      </c>
      <c r="AI46" t="s">
        <v>796</v>
      </c>
      <c r="AJ46">
        <v>20</v>
      </c>
      <c r="AL46" t="s">
        <v>797</v>
      </c>
      <c r="AM46">
        <v>0</v>
      </c>
      <c r="AO46" t="s">
        <v>798</v>
      </c>
      <c r="AP46">
        <v>20</v>
      </c>
      <c r="AR46" t="s">
        <v>150</v>
      </c>
      <c r="AS46">
        <v>20</v>
      </c>
      <c r="AU46" t="s">
        <v>799</v>
      </c>
      <c r="AV46">
        <v>20</v>
      </c>
      <c r="AX46" t="s">
        <v>933</v>
      </c>
    </row>
    <row r="47" spans="1:50" x14ac:dyDescent="0.25">
      <c r="A47" s="9">
        <v>43227.547233796293</v>
      </c>
      <c r="B47" s="9">
        <v>43227.550405092596</v>
      </c>
      <c r="C47" t="s">
        <v>142</v>
      </c>
      <c r="E47" s="19">
        <v>100</v>
      </c>
      <c r="K47" s="11">
        <v>2395</v>
      </c>
      <c r="N47" t="s">
        <v>804</v>
      </c>
      <c r="Q47" t="s">
        <v>146</v>
      </c>
      <c r="T47" t="s">
        <v>795</v>
      </c>
      <c r="W47" t="s">
        <v>854</v>
      </c>
      <c r="Z47" t="s">
        <v>258</v>
      </c>
      <c r="AD47">
        <v>0</v>
      </c>
      <c r="AG47">
        <v>0</v>
      </c>
      <c r="AI47" t="s">
        <v>796</v>
      </c>
      <c r="AJ47">
        <v>20</v>
      </c>
      <c r="AL47" t="s">
        <v>801</v>
      </c>
      <c r="AM47">
        <v>20</v>
      </c>
      <c r="AO47" t="s">
        <v>798</v>
      </c>
      <c r="AP47">
        <v>20</v>
      </c>
      <c r="AR47" t="s">
        <v>150</v>
      </c>
      <c r="AS47">
        <v>20</v>
      </c>
      <c r="AU47" t="s">
        <v>799</v>
      </c>
      <c r="AV47">
        <v>20</v>
      </c>
    </row>
    <row r="48" spans="1:50" x14ac:dyDescent="0.25">
      <c r="A48" s="9">
        <v>43227.55091435185</v>
      </c>
      <c r="B48" s="9">
        <v>43227.551435185182</v>
      </c>
      <c r="C48" t="s">
        <v>142</v>
      </c>
      <c r="E48" s="19">
        <v>100</v>
      </c>
      <c r="K48" s="11">
        <v>2395</v>
      </c>
      <c r="N48" t="s">
        <v>804</v>
      </c>
      <c r="Q48" t="s">
        <v>146</v>
      </c>
      <c r="T48" t="s">
        <v>162</v>
      </c>
      <c r="W48" t="s">
        <v>805</v>
      </c>
      <c r="Z48" t="s">
        <v>258</v>
      </c>
      <c r="AD48">
        <v>0</v>
      </c>
      <c r="AG48">
        <v>0</v>
      </c>
      <c r="AI48" t="s">
        <v>796</v>
      </c>
      <c r="AJ48">
        <v>20</v>
      </c>
      <c r="AL48" t="s">
        <v>801</v>
      </c>
      <c r="AM48">
        <v>20</v>
      </c>
      <c r="AO48" t="s">
        <v>798</v>
      </c>
      <c r="AP48">
        <v>20</v>
      </c>
      <c r="AR48" t="s">
        <v>150</v>
      </c>
      <c r="AS48">
        <v>20</v>
      </c>
      <c r="AU48" t="s">
        <v>799</v>
      </c>
      <c r="AV48">
        <v>20</v>
      </c>
    </row>
    <row r="49" spans="1:52" x14ac:dyDescent="0.25">
      <c r="A49" s="9">
        <v>43227.551539351851</v>
      </c>
      <c r="B49" s="9">
        <v>43227.552939814814</v>
      </c>
      <c r="C49" t="s">
        <v>142</v>
      </c>
      <c r="E49" s="19">
        <v>60</v>
      </c>
      <c r="K49" s="11">
        <v>2395</v>
      </c>
      <c r="N49" t="s">
        <v>804</v>
      </c>
      <c r="Q49" t="s">
        <v>146</v>
      </c>
      <c r="T49" t="s">
        <v>795</v>
      </c>
      <c r="W49" t="s">
        <v>854</v>
      </c>
      <c r="Z49" t="s">
        <v>258</v>
      </c>
      <c r="AD49">
        <v>0</v>
      </c>
      <c r="AG49">
        <v>0</v>
      </c>
      <c r="AI49" t="s">
        <v>796</v>
      </c>
      <c r="AJ49">
        <v>20</v>
      </c>
      <c r="AL49" t="s">
        <v>797</v>
      </c>
      <c r="AM49">
        <v>0</v>
      </c>
      <c r="AO49" t="s">
        <v>798</v>
      </c>
      <c r="AP49">
        <v>20</v>
      </c>
      <c r="AR49" t="s">
        <v>258</v>
      </c>
      <c r="AS49">
        <v>0</v>
      </c>
      <c r="AU49" t="s">
        <v>799</v>
      </c>
      <c r="AV49">
        <v>20</v>
      </c>
    </row>
    <row r="50" spans="1:52" x14ac:dyDescent="0.25">
      <c r="A50" s="9">
        <v>43227.553124999999</v>
      </c>
      <c r="B50" s="9">
        <v>43227.553993055553</v>
      </c>
      <c r="C50" t="s">
        <v>142</v>
      </c>
      <c r="E50" s="19">
        <v>80</v>
      </c>
      <c r="K50" s="11">
        <v>2395</v>
      </c>
      <c r="N50" t="s">
        <v>804</v>
      </c>
      <c r="Q50" t="s">
        <v>146</v>
      </c>
      <c r="T50" t="s">
        <v>162</v>
      </c>
      <c r="W50" t="s">
        <v>854</v>
      </c>
      <c r="Z50" t="s">
        <v>258</v>
      </c>
      <c r="AD50">
        <v>0</v>
      </c>
      <c r="AG50">
        <v>0</v>
      </c>
      <c r="AI50" t="s">
        <v>800</v>
      </c>
      <c r="AJ50">
        <v>0</v>
      </c>
      <c r="AL50" t="s">
        <v>801</v>
      </c>
      <c r="AM50">
        <v>20</v>
      </c>
      <c r="AO50" t="s">
        <v>798</v>
      </c>
      <c r="AP50">
        <v>20</v>
      </c>
      <c r="AR50" t="s">
        <v>150</v>
      </c>
      <c r="AS50">
        <v>20</v>
      </c>
      <c r="AU50" t="s">
        <v>799</v>
      </c>
      <c r="AV50">
        <v>20</v>
      </c>
    </row>
    <row r="51" spans="1:52" x14ac:dyDescent="0.25">
      <c r="A51" s="9">
        <v>43227.554143518515</v>
      </c>
      <c r="B51" s="9">
        <v>43227.554583333331</v>
      </c>
      <c r="C51" t="s">
        <v>142</v>
      </c>
      <c r="E51" s="19">
        <v>100</v>
      </c>
      <c r="K51" s="11">
        <v>2395</v>
      </c>
      <c r="N51" t="s">
        <v>804</v>
      </c>
      <c r="Q51" t="s">
        <v>146</v>
      </c>
      <c r="T51" t="s">
        <v>162</v>
      </c>
      <c r="W51" t="s">
        <v>854</v>
      </c>
      <c r="Z51" t="s">
        <v>258</v>
      </c>
      <c r="AD51">
        <v>0</v>
      </c>
      <c r="AG51">
        <v>0</v>
      </c>
      <c r="AI51" t="s">
        <v>796</v>
      </c>
      <c r="AJ51">
        <v>20</v>
      </c>
      <c r="AL51" t="s">
        <v>801</v>
      </c>
      <c r="AM51">
        <v>20</v>
      </c>
      <c r="AO51" t="s">
        <v>798</v>
      </c>
      <c r="AP51">
        <v>20</v>
      </c>
      <c r="AR51" t="s">
        <v>150</v>
      </c>
      <c r="AS51">
        <v>20</v>
      </c>
      <c r="AU51" t="s">
        <v>799</v>
      </c>
      <c r="AV51">
        <v>20</v>
      </c>
    </row>
    <row r="52" spans="1:52" x14ac:dyDescent="0.25">
      <c r="A52" s="9">
        <v>43227.554652777777</v>
      </c>
      <c r="B52" s="9">
        <v>43227.559421296297</v>
      </c>
      <c r="C52" t="s">
        <v>142</v>
      </c>
      <c r="E52" s="19">
        <v>40</v>
      </c>
      <c r="K52" s="11">
        <v>2395</v>
      </c>
      <c r="N52" t="s">
        <v>804</v>
      </c>
      <c r="Q52" t="s">
        <v>146</v>
      </c>
      <c r="T52" t="s">
        <v>795</v>
      </c>
      <c r="W52" t="s">
        <v>854</v>
      </c>
      <c r="Z52" t="s">
        <v>258</v>
      </c>
      <c r="AD52">
        <v>0</v>
      </c>
      <c r="AG52">
        <v>0</v>
      </c>
      <c r="AI52" t="s">
        <v>800</v>
      </c>
      <c r="AJ52">
        <v>0</v>
      </c>
      <c r="AL52" t="s">
        <v>855</v>
      </c>
      <c r="AM52">
        <v>0</v>
      </c>
      <c r="AO52" t="s">
        <v>798</v>
      </c>
      <c r="AP52">
        <v>20</v>
      </c>
      <c r="AR52" t="s">
        <v>258</v>
      </c>
      <c r="AS52">
        <v>0</v>
      </c>
      <c r="AU52" t="s">
        <v>799</v>
      </c>
      <c r="AV52">
        <v>20</v>
      </c>
    </row>
    <row r="53" spans="1:52" x14ac:dyDescent="0.25">
      <c r="A53" s="9">
        <v>43227.563344907408</v>
      </c>
      <c r="B53" s="9">
        <v>43227.563807870371</v>
      </c>
      <c r="C53" t="s">
        <v>142</v>
      </c>
      <c r="E53" s="19">
        <v>100</v>
      </c>
      <c r="K53" s="11">
        <v>2759</v>
      </c>
      <c r="N53" t="s">
        <v>804</v>
      </c>
      <c r="Q53" t="s">
        <v>146</v>
      </c>
      <c r="T53" t="s">
        <v>147</v>
      </c>
      <c r="W53" t="s">
        <v>854</v>
      </c>
      <c r="Z53" t="s">
        <v>258</v>
      </c>
      <c r="AD53">
        <v>0</v>
      </c>
      <c r="AG53">
        <v>0</v>
      </c>
      <c r="AI53" t="s">
        <v>796</v>
      </c>
      <c r="AJ53">
        <v>20</v>
      </c>
      <c r="AL53" t="s">
        <v>801</v>
      </c>
      <c r="AM53">
        <v>20</v>
      </c>
      <c r="AO53" t="s">
        <v>798</v>
      </c>
      <c r="AP53">
        <v>20</v>
      </c>
      <c r="AR53" t="s">
        <v>150</v>
      </c>
      <c r="AS53">
        <v>20</v>
      </c>
      <c r="AU53" t="s">
        <v>799</v>
      </c>
      <c r="AV53">
        <v>20</v>
      </c>
      <c r="AX53" t="s">
        <v>934</v>
      </c>
    </row>
    <row r="54" spans="1:52" x14ac:dyDescent="0.25">
      <c r="A54" s="9">
        <v>43229.449525462966</v>
      </c>
      <c r="B54" s="9">
        <v>43229.453368055554</v>
      </c>
      <c r="C54" t="s">
        <v>142</v>
      </c>
      <c r="E54" s="19">
        <v>80</v>
      </c>
      <c r="K54" s="11">
        <v>2207</v>
      </c>
      <c r="N54" t="s">
        <v>804</v>
      </c>
      <c r="Q54" t="s">
        <v>197</v>
      </c>
      <c r="T54" t="s">
        <v>171</v>
      </c>
      <c r="W54" t="s">
        <v>854</v>
      </c>
      <c r="Z54" t="s">
        <v>258</v>
      </c>
      <c r="AD54">
        <v>0</v>
      </c>
      <c r="AG54">
        <v>0</v>
      </c>
      <c r="AI54" t="s">
        <v>800</v>
      </c>
      <c r="AJ54">
        <v>0</v>
      </c>
      <c r="AL54" t="s">
        <v>801</v>
      </c>
      <c r="AM54">
        <v>20</v>
      </c>
      <c r="AO54" t="s">
        <v>798</v>
      </c>
      <c r="AP54">
        <v>20</v>
      </c>
      <c r="AR54" t="s">
        <v>150</v>
      </c>
      <c r="AS54">
        <v>20</v>
      </c>
      <c r="AU54" t="s">
        <v>799</v>
      </c>
      <c r="AV54">
        <v>20</v>
      </c>
      <c r="AX54" t="s">
        <v>2255</v>
      </c>
    </row>
    <row r="55" spans="1:52" x14ac:dyDescent="0.25">
      <c r="A55" s="9">
        <v>43229.453564814816</v>
      </c>
      <c r="B55" s="9">
        <v>43229.454687500001</v>
      </c>
      <c r="C55" t="s">
        <v>142</v>
      </c>
      <c r="E55" s="19">
        <v>100</v>
      </c>
      <c r="K55" s="11">
        <v>2207</v>
      </c>
      <c r="N55" t="s">
        <v>804</v>
      </c>
      <c r="Q55" t="s">
        <v>197</v>
      </c>
      <c r="T55" t="s">
        <v>171</v>
      </c>
      <c r="W55" t="s">
        <v>805</v>
      </c>
      <c r="Z55" t="s">
        <v>150</v>
      </c>
      <c r="AC55" t="s">
        <v>796</v>
      </c>
      <c r="AD55">
        <v>0</v>
      </c>
      <c r="AF55" t="s">
        <v>801</v>
      </c>
      <c r="AG55">
        <v>0</v>
      </c>
      <c r="AI55" t="s">
        <v>796</v>
      </c>
      <c r="AJ55">
        <v>20</v>
      </c>
      <c r="AL55" t="s">
        <v>801</v>
      </c>
      <c r="AM55">
        <v>20</v>
      </c>
      <c r="AO55" t="s">
        <v>798</v>
      </c>
      <c r="AP55">
        <v>20</v>
      </c>
      <c r="AR55" t="s">
        <v>150</v>
      </c>
      <c r="AS55">
        <v>20</v>
      </c>
      <c r="AU55" t="s">
        <v>799</v>
      </c>
      <c r="AV55">
        <v>20</v>
      </c>
      <c r="AX55" t="s">
        <v>2256</v>
      </c>
    </row>
    <row r="56" spans="1:52" x14ac:dyDescent="0.25">
      <c r="A56" s="9">
        <v>43229.454907407409</v>
      </c>
      <c r="B56" s="9">
        <v>43229.455810185187</v>
      </c>
      <c r="C56" t="s">
        <v>142</v>
      </c>
      <c r="E56" s="19">
        <v>100</v>
      </c>
      <c r="K56" s="11">
        <v>2207</v>
      </c>
      <c r="N56" t="s">
        <v>804</v>
      </c>
      <c r="Q56" t="s">
        <v>197</v>
      </c>
      <c r="T56" t="s">
        <v>171</v>
      </c>
      <c r="W56" t="s">
        <v>854</v>
      </c>
      <c r="Z56" t="s">
        <v>258</v>
      </c>
      <c r="AD56">
        <v>0</v>
      </c>
      <c r="AG56">
        <v>0</v>
      </c>
      <c r="AI56" t="s">
        <v>796</v>
      </c>
      <c r="AJ56">
        <v>20</v>
      </c>
      <c r="AL56" t="s">
        <v>801</v>
      </c>
      <c r="AM56">
        <v>20</v>
      </c>
      <c r="AO56" t="s">
        <v>798</v>
      </c>
      <c r="AP56">
        <v>20</v>
      </c>
      <c r="AR56" t="s">
        <v>150</v>
      </c>
      <c r="AS56">
        <v>20</v>
      </c>
      <c r="AU56" t="s">
        <v>799</v>
      </c>
      <c r="AV56">
        <v>20</v>
      </c>
      <c r="AX56" t="s">
        <v>2257</v>
      </c>
    </row>
    <row r="57" spans="1:52" x14ac:dyDescent="0.25">
      <c r="A57" s="9">
        <v>43229.455914351849</v>
      </c>
      <c r="B57" s="9">
        <v>43229.456724537034</v>
      </c>
      <c r="C57" t="s">
        <v>142</v>
      </c>
      <c r="E57" s="19">
        <v>100</v>
      </c>
      <c r="K57" s="11">
        <v>2207</v>
      </c>
      <c r="N57" t="s">
        <v>804</v>
      </c>
      <c r="Q57" t="s">
        <v>197</v>
      </c>
      <c r="T57" t="s">
        <v>339</v>
      </c>
      <c r="W57" t="s">
        <v>854</v>
      </c>
      <c r="Z57" t="s">
        <v>258</v>
      </c>
      <c r="AD57">
        <v>0</v>
      </c>
      <c r="AG57">
        <v>0</v>
      </c>
      <c r="AI57" t="s">
        <v>796</v>
      </c>
      <c r="AJ57">
        <v>20</v>
      </c>
      <c r="AL57" t="s">
        <v>801</v>
      </c>
      <c r="AM57">
        <v>20</v>
      </c>
      <c r="AO57" t="s">
        <v>798</v>
      </c>
      <c r="AP57">
        <v>20</v>
      </c>
      <c r="AR57" t="s">
        <v>150</v>
      </c>
      <c r="AS57">
        <v>20</v>
      </c>
      <c r="AU57" t="s">
        <v>799</v>
      </c>
      <c r="AV57">
        <v>20</v>
      </c>
      <c r="AX57" t="s">
        <v>2258</v>
      </c>
    </row>
    <row r="58" spans="1:52" x14ac:dyDescent="0.25">
      <c r="A58" s="9">
        <v>43229.456793981481</v>
      </c>
      <c r="B58" s="9">
        <v>43229.457488425927</v>
      </c>
      <c r="C58" t="s">
        <v>142</v>
      </c>
      <c r="E58" s="19">
        <v>100</v>
      </c>
      <c r="K58" s="11">
        <v>2207</v>
      </c>
      <c r="N58" t="s">
        <v>804</v>
      </c>
      <c r="Q58" t="s">
        <v>197</v>
      </c>
      <c r="T58" t="s">
        <v>171</v>
      </c>
      <c r="W58" t="s">
        <v>854</v>
      </c>
      <c r="Z58" t="s">
        <v>258</v>
      </c>
      <c r="AD58">
        <v>0</v>
      </c>
      <c r="AG58">
        <v>0</v>
      </c>
      <c r="AI58" t="s">
        <v>796</v>
      </c>
      <c r="AJ58">
        <v>20</v>
      </c>
      <c r="AL58" t="s">
        <v>801</v>
      </c>
      <c r="AM58">
        <v>20</v>
      </c>
      <c r="AO58" t="s">
        <v>798</v>
      </c>
      <c r="AP58">
        <v>20</v>
      </c>
      <c r="AR58" t="s">
        <v>150</v>
      </c>
      <c r="AS58">
        <v>20</v>
      </c>
      <c r="AU58" t="s">
        <v>799</v>
      </c>
      <c r="AV58">
        <v>20</v>
      </c>
      <c r="AX58" t="s">
        <v>2259</v>
      </c>
    </row>
    <row r="59" spans="1:52" x14ac:dyDescent="0.25">
      <c r="A59" s="9">
        <v>43229.457685185182</v>
      </c>
      <c r="B59" s="9">
        <v>43229.458449074074</v>
      </c>
      <c r="C59" t="s">
        <v>142</v>
      </c>
      <c r="E59" s="19">
        <v>100</v>
      </c>
      <c r="K59" s="11">
        <v>2207</v>
      </c>
      <c r="N59" t="s">
        <v>804</v>
      </c>
      <c r="Q59" t="s">
        <v>197</v>
      </c>
      <c r="T59" t="s">
        <v>171</v>
      </c>
      <c r="W59" t="s">
        <v>805</v>
      </c>
      <c r="Z59" t="s">
        <v>150</v>
      </c>
      <c r="AC59" t="s">
        <v>796</v>
      </c>
      <c r="AD59">
        <v>0</v>
      </c>
      <c r="AF59" t="s">
        <v>801</v>
      </c>
      <c r="AG59">
        <v>0</v>
      </c>
      <c r="AI59" t="s">
        <v>796</v>
      </c>
      <c r="AJ59">
        <v>20</v>
      </c>
      <c r="AL59" t="s">
        <v>801</v>
      </c>
      <c r="AM59">
        <v>20</v>
      </c>
      <c r="AO59" t="s">
        <v>798</v>
      </c>
      <c r="AP59">
        <v>20</v>
      </c>
      <c r="AR59" t="s">
        <v>150</v>
      </c>
      <c r="AS59">
        <v>20</v>
      </c>
      <c r="AU59" t="s">
        <v>799</v>
      </c>
      <c r="AV59">
        <v>20</v>
      </c>
      <c r="AX59" t="s">
        <v>2260</v>
      </c>
    </row>
    <row r="60" spans="1:52" x14ac:dyDescent="0.25">
      <c r="A60" s="9">
        <v>43229.460138888891</v>
      </c>
      <c r="B60" s="9">
        <v>43229.461400462962</v>
      </c>
      <c r="C60" t="s">
        <v>142</v>
      </c>
      <c r="E60" s="19">
        <v>80</v>
      </c>
      <c r="K60" s="11">
        <v>2207</v>
      </c>
      <c r="N60" t="s">
        <v>804</v>
      </c>
      <c r="Q60" t="s">
        <v>197</v>
      </c>
      <c r="T60" t="s">
        <v>339</v>
      </c>
      <c r="W60" t="s">
        <v>805</v>
      </c>
      <c r="Z60" t="s">
        <v>150</v>
      </c>
      <c r="AC60" t="s">
        <v>796</v>
      </c>
      <c r="AD60">
        <v>0</v>
      </c>
      <c r="AF60" t="s">
        <v>797</v>
      </c>
      <c r="AG60">
        <v>0</v>
      </c>
      <c r="AI60" t="s">
        <v>796</v>
      </c>
      <c r="AJ60">
        <v>20</v>
      </c>
      <c r="AL60" t="s">
        <v>797</v>
      </c>
      <c r="AM60">
        <v>0</v>
      </c>
      <c r="AO60" t="s">
        <v>798</v>
      </c>
      <c r="AP60">
        <v>20</v>
      </c>
      <c r="AR60" t="s">
        <v>150</v>
      </c>
      <c r="AS60">
        <v>20</v>
      </c>
      <c r="AU60" t="s">
        <v>799</v>
      </c>
      <c r="AV60">
        <v>20</v>
      </c>
      <c r="AX60" t="s">
        <v>2261</v>
      </c>
    </row>
    <row r="61" spans="1:52" x14ac:dyDescent="0.25">
      <c r="A61" s="9">
        <v>43229.461562500001</v>
      </c>
      <c r="B61" s="9">
        <v>43229.462210648147</v>
      </c>
      <c r="C61" t="s">
        <v>142</v>
      </c>
      <c r="E61" s="19">
        <v>100</v>
      </c>
      <c r="K61" s="11">
        <v>2207</v>
      </c>
      <c r="N61" t="s">
        <v>804</v>
      </c>
      <c r="Q61" t="s">
        <v>197</v>
      </c>
      <c r="T61" t="s">
        <v>171</v>
      </c>
      <c r="W61" t="s">
        <v>854</v>
      </c>
      <c r="Z61" t="s">
        <v>258</v>
      </c>
      <c r="AD61">
        <v>0</v>
      </c>
      <c r="AG61">
        <v>0</v>
      </c>
      <c r="AI61" t="s">
        <v>796</v>
      </c>
      <c r="AJ61">
        <v>20</v>
      </c>
      <c r="AL61" t="s">
        <v>801</v>
      </c>
      <c r="AM61">
        <v>20</v>
      </c>
      <c r="AO61" t="s">
        <v>798</v>
      </c>
      <c r="AP61">
        <v>20</v>
      </c>
      <c r="AR61" t="s">
        <v>150</v>
      </c>
      <c r="AS61">
        <v>20</v>
      </c>
      <c r="AU61" t="s">
        <v>799</v>
      </c>
      <c r="AV61">
        <v>20</v>
      </c>
      <c r="AX61" t="s">
        <v>2262</v>
      </c>
    </row>
    <row r="62" spans="1:52" x14ac:dyDescent="0.25">
      <c r="A62" s="9">
        <v>43229.462407407409</v>
      </c>
      <c r="B62" s="9">
        <v>43229.463252314818</v>
      </c>
      <c r="C62" t="s">
        <v>142</v>
      </c>
      <c r="E62" s="19">
        <v>100</v>
      </c>
      <c r="K62" s="11">
        <v>2207</v>
      </c>
      <c r="N62" t="s">
        <v>804</v>
      </c>
      <c r="Q62" t="s">
        <v>197</v>
      </c>
      <c r="T62" t="s">
        <v>171</v>
      </c>
      <c r="W62" t="s">
        <v>854</v>
      </c>
      <c r="Z62" t="s">
        <v>150</v>
      </c>
      <c r="AC62" t="s">
        <v>796</v>
      </c>
      <c r="AD62">
        <v>0</v>
      </c>
      <c r="AF62" t="s">
        <v>801</v>
      </c>
      <c r="AG62">
        <v>0</v>
      </c>
      <c r="AI62" t="s">
        <v>796</v>
      </c>
      <c r="AJ62">
        <v>20</v>
      </c>
      <c r="AL62" t="s">
        <v>801</v>
      </c>
      <c r="AM62">
        <v>20</v>
      </c>
      <c r="AO62" t="s">
        <v>798</v>
      </c>
      <c r="AP62">
        <v>20</v>
      </c>
      <c r="AR62" t="s">
        <v>150</v>
      </c>
      <c r="AS62">
        <v>20</v>
      </c>
      <c r="AU62" t="s">
        <v>799</v>
      </c>
      <c r="AV62">
        <v>20</v>
      </c>
      <c r="AX62" t="s">
        <v>2263</v>
      </c>
    </row>
    <row r="63" spans="1:52" x14ac:dyDescent="0.25">
      <c r="A63" s="9">
        <v>43257.417245370372</v>
      </c>
      <c r="B63" s="9">
        <v>43257.423854166664</v>
      </c>
      <c r="C63" t="s">
        <v>142</v>
      </c>
      <c r="E63" s="19">
        <v>80</v>
      </c>
      <c r="K63" s="11">
        <v>2760</v>
      </c>
      <c r="N63" t="s">
        <v>804</v>
      </c>
      <c r="Q63" t="s">
        <v>146</v>
      </c>
      <c r="T63" t="s">
        <v>339</v>
      </c>
      <c r="W63" t="s">
        <v>854</v>
      </c>
      <c r="Z63" t="s">
        <v>258</v>
      </c>
      <c r="AD63">
        <v>0</v>
      </c>
      <c r="AG63">
        <v>0</v>
      </c>
      <c r="AI63" t="s">
        <v>796</v>
      </c>
      <c r="AJ63">
        <v>20</v>
      </c>
      <c r="AL63" t="s">
        <v>797</v>
      </c>
      <c r="AM63">
        <v>0</v>
      </c>
      <c r="AO63" t="s">
        <v>798</v>
      </c>
      <c r="AP63">
        <v>20</v>
      </c>
      <c r="AR63" t="s">
        <v>150</v>
      </c>
      <c r="AS63">
        <v>20</v>
      </c>
      <c r="AU63" t="s">
        <v>799</v>
      </c>
      <c r="AV63">
        <v>20</v>
      </c>
      <c r="AX63" t="s">
        <v>858</v>
      </c>
    </row>
    <row r="64" spans="1:52" x14ac:dyDescent="0.25">
      <c r="A64" s="9">
        <v>43257.425335648149</v>
      </c>
      <c r="B64" s="9">
        <v>43257.427233796298</v>
      </c>
      <c r="C64" s="27" t="s">
        <v>142</v>
      </c>
      <c r="D64" s="27"/>
      <c r="E64" s="19">
        <v>100</v>
      </c>
      <c r="F64" s="27"/>
      <c r="G64" s="27"/>
      <c r="H64" s="27"/>
      <c r="J64" s="27"/>
      <c r="K64" s="11">
        <v>2760</v>
      </c>
      <c r="M64" s="27"/>
      <c r="N64" s="27" t="s">
        <v>804</v>
      </c>
      <c r="P64" s="27"/>
      <c r="Q64" s="27" t="s">
        <v>146</v>
      </c>
      <c r="S64" s="27"/>
      <c r="T64" s="27" t="s">
        <v>339</v>
      </c>
      <c r="V64" s="27"/>
      <c r="W64" s="27" t="s">
        <v>854</v>
      </c>
      <c r="Y64" s="27"/>
      <c r="Z64" s="27" t="s">
        <v>258</v>
      </c>
      <c r="AB64" s="27"/>
      <c r="AC64" s="27"/>
      <c r="AD64">
        <v>0</v>
      </c>
      <c r="AE64" s="27"/>
      <c r="AF64" s="27"/>
      <c r="AG64">
        <v>0</v>
      </c>
      <c r="AH64" s="27"/>
      <c r="AI64" s="27" t="s">
        <v>796</v>
      </c>
      <c r="AJ64">
        <v>20</v>
      </c>
      <c r="AK64" s="27"/>
      <c r="AL64" s="27" t="s">
        <v>801</v>
      </c>
      <c r="AM64">
        <v>20</v>
      </c>
      <c r="AN64" s="27"/>
      <c r="AO64" s="27" t="s">
        <v>798</v>
      </c>
      <c r="AP64">
        <v>20</v>
      </c>
      <c r="AQ64" s="27"/>
      <c r="AR64" s="27" t="s">
        <v>150</v>
      </c>
      <c r="AS64">
        <v>20</v>
      </c>
      <c r="AT64" s="27"/>
      <c r="AU64" s="27" t="s">
        <v>799</v>
      </c>
      <c r="AV64">
        <v>20</v>
      </c>
      <c r="AW64" s="27"/>
      <c r="AX64" s="27" t="s">
        <v>858</v>
      </c>
      <c r="AZ64" s="27"/>
    </row>
    <row r="65" spans="1:52" x14ac:dyDescent="0.25">
      <c r="A65" s="9">
        <v>43257.449016203704</v>
      </c>
      <c r="B65" s="9">
        <v>43257.450914351852</v>
      </c>
      <c r="C65" s="27" t="s">
        <v>142</v>
      </c>
      <c r="D65" s="27"/>
      <c r="E65" s="19">
        <v>100</v>
      </c>
      <c r="F65" s="27"/>
      <c r="G65" s="27"/>
      <c r="H65" s="27"/>
      <c r="J65" s="27"/>
      <c r="K65" s="11">
        <v>2760</v>
      </c>
      <c r="M65" s="27"/>
      <c r="N65" s="27" t="s">
        <v>804</v>
      </c>
      <c r="P65" s="27"/>
      <c r="Q65" s="27" t="s">
        <v>146</v>
      </c>
      <c r="S65" s="27"/>
      <c r="T65" s="27" t="s">
        <v>339</v>
      </c>
      <c r="V65" s="27"/>
      <c r="W65" s="27" t="s">
        <v>854</v>
      </c>
      <c r="Y65" s="27"/>
      <c r="Z65" s="27" t="s">
        <v>258</v>
      </c>
      <c r="AB65" s="27"/>
      <c r="AC65" s="27"/>
      <c r="AD65">
        <v>0</v>
      </c>
      <c r="AE65" s="27"/>
      <c r="AF65" s="27"/>
      <c r="AG65">
        <v>0</v>
      </c>
      <c r="AH65" s="27"/>
      <c r="AI65" s="27" t="s">
        <v>796</v>
      </c>
      <c r="AJ65">
        <v>20</v>
      </c>
      <c r="AK65" s="27"/>
      <c r="AL65" s="27" t="s">
        <v>801</v>
      </c>
      <c r="AM65">
        <v>20</v>
      </c>
      <c r="AN65" s="27"/>
      <c r="AO65" s="27" t="s">
        <v>798</v>
      </c>
      <c r="AP65">
        <v>20</v>
      </c>
      <c r="AQ65" s="27"/>
      <c r="AR65" s="27" t="s">
        <v>150</v>
      </c>
      <c r="AS65">
        <v>20</v>
      </c>
      <c r="AT65" s="27"/>
      <c r="AU65" s="27" t="s">
        <v>799</v>
      </c>
      <c r="AV65">
        <v>20</v>
      </c>
      <c r="AW65" s="27"/>
      <c r="AX65" s="27" t="s">
        <v>858</v>
      </c>
      <c r="AZ65" s="27"/>
    </row>
    <row r="66" spans="1:52" x14ac:dyDescent="0.25">
      <c r="A66" s="9">
        <v>43257.460300925923</v>
      </c>
      <c r="B66" s="9">
        <v>43257.469710648147</v>
      </c>
      <c r="C66" s="27" t="s">
        <v>142</v>
      </c>
      <c r="D66" s="27"/>
      <c r="E66" s="19">
        <v>100</v>
      </c>
      <c r="F66" s="27"/>
      <c r="G66" s="27"/>
      <c r="H66" s="27"/>
      <c r="J66" s="27"/>
      <c r="K66" s="11">
        <v>2760</v>
      </c>
      <c r="M66" s="27"/>
      <c r="N66" s="27" t="s">
        <v>804</v>
      </c>
      <c r="P66" s="27"/>
      <c r="Q66" s="27" t="s">
        <v>146</v>
      </c>
      <c r="S66" s="27"/>
      <c r="T66" s="27" t="s">
        <v>190</v>
      </c>
      <c r="V66" s="27"/>
      <c r="W66" s="27" t="s">
        <v>854</v>
      </c>
      <c r="Y66" s="27"/>
      <c r="Z66" s="27" t="s">
        <v>258</v>
      </c>
      <c r="AB66" s="27"/>
      <c r="AC66" s="27"/>
      <c r="AD66">
        <v>0</v>
      </c>
      <c r="AE66" s="27"/>
      <c r="AF66" s="27"/>
      <c r="AG66">
        <v>0</v>
      </c>
      <c r="AH66" s="27"/>
      <c r="AI66" s="27" t="s">
        <v>796</v>
      </c>
      <c r="AJ66">
        <v>20</v>
      </c>
      <c r="AK66" s="27"/>
      <c r="AL66" s="27" t="s">
        <v>801</v>
      </c>
      <c r="AM66">
        <v>20</v>
      </c>
      <c r="AN66" s="27"/>
      <c r="AO66" s="27" t="s">
        <v>798</v>
      </c>
      <c r="AP66">
        <v>20</v>
      </c>
      <c r="AQ66" s="27"/>
      <c r="AR66" s="27" t="s">
        <v>150</v>
      </c>
      <c r="AS66">
        <v>20</v>
      </c>
      <c r="AT66" s="27"/>
      <c r="AU66" s="27" t="s">
        <v>799</v>
      </c>
      <c r="AV66">
        <v>20</v>
      </c>
      <c r="AW66" s="27"/>
      <c r="AX66" s="27" t="s">
        <v>859</v>
      </c>
      <c r="AZ66" s="27"/>
    </row>
    <row r="67" spans="1:52" x14ac:dyDescent="0.25">
      <c r="A67" s="9">
        <v>43257.488749999997</v>
      </c>
      <c r="B67" s="9">
        <v>43257.491712962961</v>
      </c>
      <c r="C67" s="27" t="s">
        <v>142</v>
      </c>
      <c r="D67" s="27"/>
      <c r="E67" s="19">
        <v>100</v>
      </c>
      <c r="F67" s="27"/>
      <c r="G67" s="27"/>
      <c r="H67" s="27"/>
      <c r="J67" s="27"/>
      <c r="K67" s="11">
        <v>2760</v>
      </c>
      <c r="M67" s="27"/>
      <c r="N67" s="27" t="s">
        <v>804</v>
      </c>
      <c r="P67" s="27"/>
      <c r="Q67" s="27" t="s">
        <v>146</v>
      </c>
      <c r="S67" s="27"/>
      <c r="T67" s="27" t="s">
        <v>190</v>
      </c>
      <c r="V67" s="27"/>
      <c r="W67" s="27" t="s">
        <v>854</v>
      </c>
      <c r="Y67" s="27"/>
      <c r="Z67" s="27" t="s">
        <v>150</v>
      </c>
      <c r="AB67" s="27"/>
      <c r="AC67" s="27" t="s">
        <v>796</v>
      </c>
      <c r="AD67">
        <v>0</v>
      </c>
      <c r="AE67" s="27"/>
      <c r="AF67" s="27" t="s">
        <v>801</v>
      </c>
      <c r="AG67">
        <v>0</v>
      </c>
      <c r="AH67" s="27"/>
      <c r="AI67" s="27" t="s">
        <v>796</v>
      </c>
      <c r="AJ67">
        <v>20</v>
      </c>
      <c r="AK67" s="27"/>
      <c r="AL67" s="27" t="s">
        <v>801</v>
      </c>
      <c r="AM67">
        <v>20</v>
      </c>
      <c r="AN67" s="27"/>
      <c r="AO67" s="27" t="s">
        <v>798</v>
      </c>
      <c r="AP67">
        <v>20</v>
      </c>
      <c r="AQ67" s="27"/>
      <c r="AR67" s="27" t="s">
        <v>150</v>
      </c>
      <c r="AS67">
        <v>20</v>
      </c>
      <c r="AT67" s="27"/>
      <c r="AU67" s="27" t="s">
        <v>799</v>
      </c>
      <c r="AV67">
        <v>20</v>
      </c>
      <c r="AW67" s="27"/>
      <c r="AX67" s="27" t="s">
        <v>860</v>
      </c>
      <c r="AZ67" s="27"/>
    </row>
    <row r="68" spans="1:52" x14ac:dyDescent="0.25">
      <c r="A68" s="9">
        <v>43257.499097222222</v>
      </c>
      <c r="B68" s="9">
        <v>43257.503819444442</v>
      </c>
      <c r="C68" s="27" t="s">
        <v>142</v>
      </c>
      <c r="D68" s="27"/>
      <c r="E68" s="19">
        <v>100</v>
      </c>
      <c r="F68" s="27"/>
      <c r="G68" s="27"/>
      <c r="H68" s="27"/>
      <c r="J68" s="27"/>
      <c r="K68" s="11">
        <v>2760</v>
      </c>
      <c r="M68" s="27"/>
      <c r="N68" s="27" t="s">
        <v>804</v>
      </c>
      <c r="P68" s="27"/>
      <c r="Q68" s="27" t="s">
        <v>146</v>
      </c>
      <c r="S68" s="27"/>
      <c r="T68" s="27" t="s">
        <v>339</v>
      </c>
      <c r="V68" s="27"/>
      <c r="W68" s="27" t="s">
        <v>854</v>
      </c>
      <c r="Y68" s="27"/>
      <c r="Z68" s="27" t="s">
        <v>258</v>
      </c>
      <c r="AB68" s="27"/>
      <c r="AC68" s="27"/>
      <c r="AD68">
        <v>0</v>
      </c>
      <c r="AE68" s="27"/>
      <c r="AF68" s="27"/>
      <c r="AG68">
        <v>0</v>
      </c>
      <c r="AH68" s="27"/>
      <c r="AI68" s="27" t="s">
        <v>796</v>
      </c>
      <c r="AJ68">
        <v>20</v>
      </c>
      <c r="AK68" s="27"/>
      <c r="AL68" s="27" t="s">
        <v>801</v>
      </c>
      <c r="AM68">
        <v>20</v>
      </c>
      <c r="AN68" s="27"/>
      <c r="AO68" s="27" t="s">
        <v>798</v>
      </c>
      <c r="AP68">
        <v>20</v>
      </c>
      <c r="AQ68" s="27"/>
      <c r="AR68" s="27" t="s">
        <v>150</v>
      </c>
      <c r="AS68">
        <v>20</v>
      </c>
      <c r="AT68" s="27"/>
      <c r="AU68" s="27" t="s">
        <v>799</v>
      </c>
      <c r="AV68">
        <v>20</v>
      </c>
      <c r="AW68" s="27"/>
      <c r="AX68" s="27" t="s">
        <v>861</v>
      </c>
      <c r="AZ68" s="27"/>
    </row>
    <row r="69" spans="1:52" x14ac:dyDescent="0.25">
      <c r="A69" s="9">
        <v>43257.599351851852</v>
      </c>
      <c r="B69" s="9">
        <v>43257.604722222219</v>
      </c>
      <c r="C69" s="27" t="s">
        <v>142</v>
      </c>
      <c r="D69" s="27"/>
      <c r="E69" s="19">
        <v>80</v>
      </c>
      <c r="F69" s="27"/>
      <c r="G69" s="27"/>
      <c r="H69" s="27"/>
      <c r="J69" s="27"/>
      <c r="K69" s="11">
        <v>2760</v>
      </c>
      <c r="M69" s="27"/>
      <c r="N69" s="27" t="s">
        <v>804</v>
      </c>
      <c r="P69" s="27"/>
      <c r="Q69" s="27" t="s">
        <v>146</v>
      </c>
      <c r="S69" s="27"/>
      <c r="T69" s="27" t="s">
        <v>339</v>
      </c>
      <c r="V69" s="27"/>
      <c r="W69" s="27" t="s">
        <v>854</v>
      </c>
      <c r="Y69" s="27"/>
      <c r="Z69" s="27" t="s">
        <v>258</v>
      </c>
      <c r="AB69" s="27"/>
      <c r="AC69" s="27"/>
      <c r="AD69">
        <v>0</v>
      </c>
      <c r="AE69" s="27"/>
      <c r="AF69" s="27"/>
      <c r="AG69">
        <v>0</v>
      </c>
      <c r="AH69" s="27"/>
      <c r="AI69" s="27" t="s">
        <v>796</v>
      </c>
      <c r="AJ69">
        <v>20</v>
      </c>
      <c r="AK69" s="27"/>
      <c r="AL69" s="27" t="s">
        <v>797</v>
      </c>
      <c r="AM69">
        <v>0</v>
      </c>
      <c r="AN69" s="27"/>
      <c r="AO69" s="27" t="s">
        <v>798</v>
      </c>
      <c r="AP69">
        <v>20</v>
      </c>
      <c r="AQ69" s="27"/>
      <c r="AR69" s="27" t="s">
        <v>150</v>
      </c>
      <c r="AS69">
        <v>20</v>
      </c>
      <c r="AT69" s="27"/>
      <c r="AU69" s="27" t="s">
        <v>799</v>
      </c>
      <c r="AV69">
        <v>20</v>
      </c>
      <c r="AW69" s="27"/>
      <c r="AX69" s="27" t="s">
        <v>858</v>
      </c>
      <c r="AZ69" s="27"/>
    </row>
    <row r="70" spans="1:52" x14ac:dyDescent="0.25">
      <c r="A70" s="9">
        <v>43257.634745370371</v>
      </c>
      <c r="B70" s="9">
        <v>43257.636423611111</v>
      </c>
      <c r="C70" t="s">
        <v>142</v>
      </c>
      <c r="E70" s="19">
        <v>100</v>
      </c>
      <c r="K70" s="11">
        <v>2760</v>
      </c>
      <c r="N70" t="s">
        <v>804</v>
      </c>
      <c r="Q70" t="s">
        <v>146</v>
      </c>
      <c r="T70" t="s">
        <v>339</v>
      </c>
      <c r="W70" t="s">
        <v>854</v>
      </c>
      <c r="Z70" t="s">
        <v>258</v>
      </c>
      <c r="AD70">
        <v>0</v>
      </c>
      <c r="AG70">
        <v>0</v>
      </c>
      <c r="AI70" t="s">
        <v>796</v>
      </c>
      <c r="AJ70">
        <v>20</v>
      </c>
      <c r="AL70" t="s">
        <v>801</v>
      </c>
      <c r="AM70">
        <v>20</v>
      </c>
      <c r="AO70" t="s">
        <v>798</v>
      </c>
      <c r="AP70">
        <v>20</v>
      </c>
      <c r="AR70" t="s">
        <v>150</v>
      </c>
      <c r="AS70">
        <v>20</v>
      </c>
      <c r="AU70" t="s">
        <v>799</v>
      </c>
      <c r="AV70">
        <v>20</v>
      </c>
      <c r="AX70" t="s">
        <v>862</v>
      </c>
    </row>
    <row r="71" spans="1:52" x14ac:dyDescent="0.25">
      <c r="A71" s="9">
        <v>43258.392858796295</v>
      </c>
      <c r="B71" s="9">
        <v>43258.395335648151</v>
      </c>
      <c r="C71" t="s">
        <v>142</v>
      </c>
      <c r="E71" s="19">
        <v>100</v>
      </c>
      <c r="K71" s="11">
        <v>2601</v>
      </c>
      <c r="N71" t="s">
        <v>804</v>
      </c>
      <c r="Q71" t="s">
        <v>168</v>
      </c>
      <c r="T71" t="s">
        <v>935</v>
      </c>
      <c r="W71" t="s">
        <v>805</v>
      </c>
      <c r="Z71" t="s">
        <v>258</v>
      </c>
      <c r="AD71">
        <v>0</v>
      </c>
      <c r="AG71">
        <v>0</v>
      </c>
      <c r="AI71" t="s">
        <v>796</v>
      </c>
      <c r="AJ71">
        <v>20</v>
      </c>
      <c r="AL71" t="s">
        <v>801</v>
      </c>
      <c r="AM71">
        <v>20</v>
      </c>
      <c r="AO71" t="s">
        <v>798</v>
      </c>
      <c r="AP71">
        <v>20</v>
      </c>
      <c r="AR71" t="s">
        <v>150</v>
      </c>
      <c r="AS71">
        <v>20</v>
      </c>
      <c r="AU71" t="s">
        <v>799</v>
      </c>
      <c r="AV71">
        <v>20</v>
      </c>
      <c r="AX71" t="s">
        <v>936</v>
      </c>
    </row>
    <row r="72" spans="1:52" x14ac:dyDescent="0.25">
      <c r="A72" s="9">
        <v>43258.395740740743</v>
      </c>
      <c r="B72" s="9">
        <v>43258.396331018521</v>
      </c>
      <c r="C72" t="s">
        <v>142</v>
      </c>
      <c r="E72" s="19">
        <v>100</v>
      </c>
      <c r="K72" s="11">
        <v>2601</v>
      </c>
      <c r="N72" t="s">
        <v>804</v>
      </c>
      <c r="Q72" t="s">
        <v>168</v>
      </c>
      <c r="T72" t="s">
        <v>171</v>
      </c>
      <c r="W72" t="s">
        <v>854</v>
      </c>
      <c r="Z72" t="s">
        <v>258</v>
      </c>
      <c r="AD72">
        <v>0</v>
      </c>
      <c r="AG72">
        <v>0</v>
      </c>
      <c r="AI72" t="s">
        <v>796</v>
      </c>
      <c r="AJ72">
        <v>20</v>
      </c>
      <c r="AL72" t="s">
        <v>801</v>
      </c>
      <c r="AM72">
        <v>20</v>
      </c>
      <c r="AO72" t="s">
        <v>798</v>
      </c>
      <c r="AP72">
        <v>20</v>
      </c>
      <c r="AR72" t="s">
        <v>150</v>
      </c>
      <c r="AS72">
        <v>20</v>
      </c>
      <c r="AU72" t="s">
        <v>799</v>
      </c>
      <c r="AV72">
        <v>20</v>
      </c>
      <c r="AX72" t="s">
        <v>937</v>
      </c>
    </row>
    <row r="73" spans="1:52" x14ac:dyDescent="0.25">
      <c r="A73" s="9">
        <v>43258.396921296298</v>
      </c>
      <c r="B73" s="9">
        <v>43258.398599537039</v>
      </c>
      <c r="C73" t="s">
        <v>142</v>
      </c>
      <c r="E73" s="19">
        <v>100</v>
      </c>
      <c r="K73" s="11">
        <v>2601</v>
      </c>
      <c r="N73" t="s">
        <v>804</v>
      </c>
      <c r="Q73" t="s">
        <v>168</v>
      </c>
      <c r="T73" t="s">
        <v>171</v>
      </c>
      <c r="W73" t="s">
        <v>854</v>
      </c>
      <c r="Z73" t="s">
        <v>258</v>
      </c>
      <c r="AD73">
        <v>0</v>
      </c>
      <c r="AG73">
        <v>0</v>
      </c>
      <c r="AI73" t="s">
        <v>796</v>
      </c>
      <c r="AJ73">
        <v>20</v>
      </c>
      <c r="AL73" t="s">
        <v>801</v>
      </c>
      <c r="AM73">
        <v>20</v>
      </c>
      <c r="AO73" t="s">
        <v>798</v>
      </c>
      <c r="AP73">
        <v>20</v>
      </c>
      <c r="AR73" t="s">
        <v>150</v>
      </c>
      <c r="AS73">
        <v>20</v>
      </c>
      <c r="AU73" t="s">
        <v>799</v>
      </c>
      <c r="AV73">
        <v>20</v>
      </c>
      <c r="AX73" t="s">
        <v>938</v>
      </c>
    </row>
    <row r="74" spans="1:52" x14ac:dyDescent="0.25">
      <c r="A74" s="9">
        <v>43258.398946759262</v>
      </c>
      <c r="B74" s="9">
        <v>43258.399814814817</v>
      </c>
      <c r="C74" t="s">
        <v>142</v>
      </c>
      <c r="E74" s="19">
        <v>100</v>
      </c>
      <c r="K74" s="11">
        <v>2601</v>
      </c>
      <c r="N74" t="s">
        <v>804</v>
      </c>
      <c r="Q74" t="s">
        <v>168</v>
      </c>
      <c r="T74" t="s">
        <v>171</v>
      </c>
      <c r="W74" t="s">
        <v>854</v>
      </c>
      <c r="Z74" t="s">
        <v>258</v>
      </c>
      <c r="AD74">
        <v>0</v>
      </c>
      <c r="AG74">
        <v>0</v>
      </c>
      <c r="AI74" t="s">
        <v>796</v>
      </c>
      <c r="AJ74">
        <v>20</v>
      </c>
      <c r="AL74" t="s">
        <v>801</v>
      </c>
      <c r="AM74">
        <v>20</v>
      </c>
      <c r="AO74" t="s">
        <v>798</v>
      </c>
      <c r="AP74">
        <v>20</v>
      </c>
      <c r="AR74" t="s">
        <v>150</v>
      </c>
      <c r="AS74">
        <v>20</v>
      </c>
      <c r="AU74" t="s">
        <v>799</v>
      </c>
      <c r="AV74">
        <v>20</v>
      </c>
      <c r="AX74" t="s">
        <v>939</v>
      </c>
    </row>
    <row r="75" spans="1:52" x14ac:dyDescent="0.25">
      <c r="A75" s="9">
        <v>43258.400219907409</v>
      </c>
      <c r="B75" s="9">
        <v>43258.401319444441</v>
      </c>
      <c r="C75" t="s">
        <v>142</v>
      </c>
      <c r="E75" s="19">
        <v>100</v>
      </c>
      <c r="K75" s="11">
        <v>2601</v>
      </c>
      <c r="N75" t="s">
        <v>804</v>
      </c>
      <c r="Q75" t="s">
        <v>168</v>
      </c>
      <c r="T75" t="s">
        <v>171</v>
      </c>
      <c r="W75" t="s">
        <v>805</v>
      </c>
      <c r="Z75" t="s">
        <v>258</v>
      </c>
      <c r="AD75">
        <v>0</v>
      </c>
      <c r="AG75">
        <v>0</v>
      </c>
      <c r="AI75" t="s">
        <v>796</v>
      </c>
      <c r="AJ75">
        <v>20</v>
      </c>
      <c r="AL75" t="s">
        <v>801</v>
      </c>
      <c r="AM75">
        <v>20</v>
      </c>
      <c r="AO75" t="s">
        <v>798</v>
      </c>
      <c r="AP75">
        <v>20</v>
      </c>
      <c r="AR75" t="s">
        <v>150</v>
      </c>
      <c r="AS75">
        <v>20</v>
      </c>
      <c r="AU75" t="s">
        <v>799</v>
      </c>
      <c r="AV75">
        <v>20</v>
      </c>
      <c r="AX75" t="s">
        <v>940</v>
      </c>
    </row>
    <row r="76" spans="1:52" x14ac:dyDescent="0.25">
      <c r="A76" s="9">
        <v>43258.401412037034</v>
      </c>
      <c r="B76" s="9">
        <v>43258.403101851851</v>
      </c>
      <c r="C76" t="s">
        <v>142</v>
      </c>
      <c r="E76" s="19">
        <v>100</v>
      </c>
      <c r="K76" s="11">
        <v>2601</v>
      </c>
      <c r="N76" t="s">
        <v>804</v>
      </c>
      <c r="Q76" t="s">
        <v>168</v>
      </c>
      <c r="T76" t="s">
        <v>935</v>
      </c>
      <c r="W76" t="s">
        <v>805</v>
      </c>
      <c r="Z76" t="s">
        <v>258</v>
      </c>
      <c r="AD76">
        <v>0</v>
      </c>
      <c r="AG76">
        <v>0</v>
      </c>
      <c r="AI76" t="s">
        <v>796</v>
      </c>
      <c r="AJ76">
        <v>20</v>
      </c>
      <c r="AL76" t="s">
        <v>801</v>
      </c>
      <c r="AM76">
        <v>20</v>
      </c>
      <c r="AO76" t="s">
        <v>798</v>
      </c>
      <c r="AP76">
        <v>20</v>
      </c>
      <c r="AR76" t="s">
        <v>150</v>
      </c>
      <c r="AS76">
        <v>20</v>
      </c>
      <c r="AU76" t="s">
        <v>799</v>
      </c>
      <c r="AV76">
        <v>20</v>
      </c>
      <c r="AX76" t="s">
        <v>941</v>
      </c>
    </row>
    <row r="77" spans="1:52" x14ac:dyDescent="0.25">
      <c r="A77" s="9">
        <v>43258.403194444443</v>
      </c>
      <c r="B77" s="9">
        <v>43258.407083333332</v>
      </c>
      <c r="C77" t="s">
        <v>142</v>
      </c>
      <c r="E77" s="19">
        <v>100</v>
      </c>
      <c r="K77" s="11">
        <v>2601</v>
      </c>
      <c r="N77" t="s">
        <v>804</v>
      </c>
      <c r="Q77" t="s">
        <v>168</v>
      </c>
      <c r="T77" t="s">
        <v>259</v>
      </c>
      <c r="W77" t="s">
        <v>854</v>
      </c>
      <c r="Z77" t="s">
        <v>258</v>
      </c>
      <c r="AD77">
        <v>0</v>
      </c>
      <c r="AG77">
        <v>0</v>
      </c>
      <c r="AI77" t="s">
        <v>796</v>
      </c>
      <c r="AJ77">
        <v>20</v>
      </c>
      <c r="AL77" t="s">
        <v>801</v>
      </c>
      <c r="AM77">
        <v>20</v>
      </c>
      <c r="AO77" t="s">
        <v>798</v>
      </c>
      <c r="AP77">
        <v>20</v>
      </c>
      <c r="AR77" t="s">
        <v>150</v>
      </c>
      <c r="AS77">
        <v>20</v>
      </c>
      <c r="AU77" t="s">
        <v>799</v>
      </c>
      <c r="AV77">
        <v>20</v>
      </c>
      <c r="AX77" t="s">
        <v>942</v>
      </c>
    </row>
    <row r="78" spans="1:52" x14ac:dyDescent="0.25">
      <c r="A78" s="9">
        <v>43258.407893518517</v>
      </c>
      <c r="B78" s="9">
        <v>43258.412164351852</v>
      </c>
      <c r="C78" t="s">
        <v>142</v>
      </c>
      <c r="E78" s="19">
        <v>100</v>
      </c>
      <c r="K78" s="11">
        <v>2601</v>
      </c>
      <c r="N78" t="s">
        <v>804</v>
      </c>
      <c r="Q78" t="s">
        <v>168</v>
      </c>
      <c r="T78" t="s">
        <v>171</v>
      </c>
      <c r="W78" t="s">
        <v>854</v>
      </c>
      <c r="Z78" t="s">
        <v>258</v>
      </c>
      <c r="AD78">
        <v>0</v>
      </c>
      <c r="AG78">
        <v>0</v>
      </c>
      <c r="AI78" t="s">
        <v>796</v>
      </c>
      <c r="AJ78">
        <v>20</v>
      </c>
      <c r="AL78" t="s">
        <v>801</v>
      </c>
      <c r="AM78">
        <v>20</v>
      </c>
      <c r="AO78" t="s">
        <v>798</v>
      </c>
      <c r="AP78">
        <v>20</v>
      </c>
      <c r="AR78" t="s">
        <v>150</v>
      </c>
      <c r="AS78">
        <v>20</v>
      </c>
      <c r="AU78" t="s">
        <v>799</v>
      </c>
      <c r="AV78">
        <v>20</v>
      </c>
      <c r="AX78" t="s">
        <v>943</v>
      </c>
    </row>
    <row r="79" spans="1:52" x14ac:dyDescent="0.25">
      <c r="A79" s="9">
        <v>43258.416620370372</v>
      </c>
      <c r="B79" s="9">
        <v>43258.422847222224</v>
      </c>
      <c r="C79" t="s">
        <v>142</v>
      </c>
      <c r="E79" s="19">
        <v>100</v>
      </c>
      <c r="K79" s="11">
        <v>2601</v>
      </c>
      <c r="N79" t="s">
        <v>804</v>
      </c>
      <c r="Q79" t="s">
        <v>168</v>
      </c>
      <c r="T79" t="s">
        <v>171</v>
      </c>
      <c r="W79" t="s">
        <v>854</v>
      </c>
      <c r="Z79" t="s">
        <v>258</v>
      </c>
      <c r="AD79">
        <v>0</v>
      </c>
      <c r="AG79">
        <v>0</v>
      </c>
      <c r="AI79" t="s">
        <v>796</v>
      </c>
      <c r="AJ79">
        <v>20</v>
      </c>
      <c r="AL79" t="s">
        <v>801</v>
      </c>
      <c r="AM79">
        <v>20</v>
      </c>
      <c r="AO79" t="s">
        <v>798</v>
      </c>
      <c r="AP79">
        <v>20</v>
      </c>
      <c r="AR79" t="s">
        <v>150</v>
      </c>
      <c r="AS79">
        <v>20</v>
      </c>
      <c r="AU79" t="s">
        <v>799</v>
      </c>
      <c r="AV79">
        <v>20</v>
      </c>
      <c r="AX79" t="s">
        <v>944</v>
      </c>
    </row>
    <row r="80" spans="1:52" x14ac:dyDescent="0.25">
      <c r="A80" s="9">
        <v>43258.447094907409</v>
      </c>
      <c r="B80" s="9">
        <v>43258.448761574073</v>
      </c>
      <c r="C80" t="s">
        <v>142</v>
      </c>
      <c r="E80" s="19">
        <v>100</v>
      </c>
      <c r="K80" s="11">
        <v>2390</v>
      </c>
      <c r="N80" t="s">
        <v>804</v>
      </c>
      <c r="Q80" t="s">
        <v>146</v>
      </c>
      <c r="T80" t="s">
        <v>162</v>
      </c>
      <c r="W80" t="s">
        <v>854</v>
      </c>
      <c r="Z80" t="s">
        <v>258</v>
      </c>
      <c r="AD80">
        <v>0</v>
      </c>
      <c r="AG80">
        <v>0</v>
      </c>
      <c r="AI80" t="s">
        <v>796</v>
      </c>
      <c r="AJ80">
        <v>20</v>
      </c>
      <c r="AL80" t="s">
        <v>801</v>
      </c>
      <c r="AM80">
        <v>20</v>
      </c>
      <c r="AO80" t="s">
        <v>798</v>
      </c>
      <c r="AP80">
        <v>20</v>
      </c>
      <c r="AR80" t="s">
        <v>150</v>
      </c>
      <c r="AS80">
        <v>20</v>
      </c>
      <c r="AU80" t="s">
        <v>799</v>
      </c>
      <c r="AV80">
        <v>20</v>
      </c>
      <c r="AX80" t="s">
        <v>910</v>
      </c>
    </row>
    <row r="81" spans="1:50" x14ac:dyDescent="0.25">
      <c r="A81" s="9">
        <v>43259.68074074074</v>
      </c>
      <c r="B81" s="9">
        <v>43259.682291666664</v>
      </c>
      <c r="C81" t="s">
        <v>142</v>
      </c>
      <c r="E81" s="19">
        <v>100</v>
      </c>
      <c r="K81" s="11">
        <v>2347</v>
      </c>
      <c r="N81" t="s">
        <v>255</v>
      </c>
      <c r="Q81" t="s">
        <v>146</v>
      </c>
      <c r="T81" t="s">
        <v>795</v>
      </c>
      <c r="W81" t="s">
        <v>805</v>
      </c>
      <c r="Z81" t="s">
        <v>258</v>
      </c>
      <c r="AD81">
        <v>0</v>
      </c>
      <c r="AG81">
        <v>0</v>
      </c>
      <c r="AI81" t="s">
        <v>796</v>
      </c>
      <c r="AJ81">
        <v>20</v>
      </c>
      <c r="AL81" t="s">
        <v>801</v>
      </c>
      <c r="AM81">
        <v>20</v>
      </c>
      <c r="AO81" t="s">
        <v>798</v>
      </c>
      <c r="AP81">
        <v>20</v>
      </c>
      <c r="AR81" t="s">
        <v>150</v>
      </c>
      <c r="AS81">
        <v>20</v>
      </c>
      <c r="AU81" t="s">
        <v>799</v>
      </c>
      <c r="AV81">
        <v>20</v>
      </c>
    </row>
    <row r="82" spans="1:50" x14ac:dyDescent="0.25">
      <c r="A82" s="9">
        <v>43259.683703703704</v>
      </c>
      <c r="B82" s="9">
        <v>43259.684340277781</v>
      </c>
      <c r="C82" t="s">
        <v>142</v>
      </c>
      <c r="E82" s="19">
        <v>100</v>
      </c>
      <c r="K82" s="11">
        <v>2347</v>
      </c>
      <c r="N82" t="s">
        <v>255</v>
      </c>
      <c r="Q82" t="s">
        <v>146</v>
      </c>
      <c r="T82" t="s">
        <v>339</v>
      </c>
      <c r="W82" t="s">
        <v>805</v>
      </c>
      <c r="Z82" t="s">
        <v>258</v>
      </c>
      <c r="AD82">
        <v>0</v>
      </c>
      <c r="AG82">
        <v>0</v>
      </c>
      <c r="AI82" t="s">
        <v>796</v>
      </c>
      <c r="AJ82">
        <v>20</v>
      </c>
      <c r="AL82" t="s">
        <v>801</v>
      </c>
      <c r="AM82">
        <v>20</v>
      </c>
      <c r="AO82" t="s">
        <v>798</v>
      </c>
      <c r="AP82">
        <v>20</v>
      </c>
      <c r="AR82" t="s">
        <v>150</v>
      </c>
      <c r="AS82">
        <v>20</v>
      </c>
      <c r="AU82" t="s">
        <v>799</v>
      </c>
      <c r="AV82">
        <v>20</v>
      </c>
    </row>
    <row r="83" spans="1:50" x14ac:dyDescent="0.25">
      <c r="A83" s="9">
        <v>43259.684548611112</v>
      </c>
      <c r="B83" s="9">
        <v>43259.684930555559</v>
      </c>
      <c r="C83" t="s">
        <v>142</v>
      </c>
      <c r="E83" s="19">
        <v>100</v>
      </c>
      <c r="K83" s="11">
        <v>2347</v>
      </c>
      <c r="N83" t="s">
        <v>255</v>
      </c>
      <c r="Q83" t="s">
        <v>146</v>
      </c>
      <c r="T83" t="s">
        <v>162</v>
      </c>
      <c r="W83" t="s">
        <v>805</v>
      </c>
      <c r="Z83" t="s">
        <v>258</v>
      </c>
      <c r="AD83">
        <v>0</v>
      </c>
      <c r="AG83">
        <v>0</v>
      </c>
      <c r="AI83" t="s">
        <v>796</v>
      </c>
      <c r="AJ83">
        <v>20</v>
      </c>
      <c r="AL83" t="s">
        <v>801</v>
      </c>
      <c r="AM83">
        <v>20</v>
      </c>
      <c r="AO83" t="s">
        <v>798</v>
      </c>
      <c r="AP83">
        <v>20</v>
      </c>
      <c r="AR83" t="s">
        <v>150</v>
      </c>
      <c r="AS83">
        <v>20</v>
      </c>
      <c r="AU83" t="s">
        <v>799</v>
      </c>
      <c r="AV83">
        <v>20</v>
      </c>
    </row>
    <row r="84" spans="1:50" x14ac:dyDescent="0.25">
      <c r="A84" s="9">
        <v>43259.686041666668</v>
      </c>
      <c r="B84" s="9">
        <v>43259.686527777776</v>
      </c>
      <c r="C84" t="s">
        <v>142</v>
      </c>
      <c r="E84" s="19">
        <v>100</v>
      </c>
      <c r="K84" s="11">
        <v>2347</v>
      </c>
      <c r="N84" t="s">
        <v>255</v>
      </c>
      <c r="Q84" t="s">
        <v>146</v>
      </c>
      <c r="T84" t="s">
        <v>162</v>
      </c>
      <c r="W84" t="s">
        <v>854</v>
      </c>
      <c r="Z84" t="s">
        <v>258</v>
      </c>
      <c r="AD84">
        <v>0</v>
      </c>
      <c r="AG84">
        <v>0</v>
      </c>
      <c r="AI84" t="s">
        <v>796</v>
      </c>
      <c r="AJ84">
        <v>20</v>
      </c>
      <c r="AL84" t="s">
        <v>801</v>
      </c>
      <c r="AM84">
        <v>20</v>
      </c>
      <c r="AO84" t="s">
        <v>798</v>
      </c>
      <c r="AP84">
        <v>20</v>
      </c>
      <c r="AR84" t="s">
        <v>150</v>
      </c>
      <c r="AS84">
        <v>20</v>
      </c>
      <c r="AU84" t="s">
        <v>799</v>
      </c>
      <c r="AV84">
        <v>20</v>
      </c>
    </row>
    <row r="85" spans="1:50" x14ac:dyDescent="0.25">
      <c r="A85" s="9">
        <v>43259.687245370369</v>
      </c>
      <c r="B85" s="9">
        <v>43259.687638888892</v>
      </c>
      <c r="C85" t="s">
        <v>142</v>
      </c>
      <c r="E85" s="19">
        <v>100</v>
      </c>
      <c r="K85" s="11">
        <v>2347</v>
      </c>
      <c r="N85" t="s">
        <v>255</v>
      </c>
      <c r="Q85" t="s">
        <v>146</v>
      </c>
      <c r="T85" t="s">
        <v>162</v>
      </c>
      <c r="W85" t="s">
        <v>854</v>
      </c>
      <c r="Z85" t="s">
        <v>258</v>
      </c>
      <c r="AD85">
        <v>0</v>
      </c>
      <c r="AG85">
        <v>0</v>
      </c>
      <c r="AI85" t="s">
        <v>796</v>
      </c>
      <c r="AJ85">
        <v>20</v>
      </c>
      <c r="AL85" t="s">
        <v>801</v>
      </c>
      <c r="AM85">
        <v>20</v>
      </c>
      <c r="AO85" t="s">
        <v>798</v>
      </c>
      <c r="AP85">
        <v>20</v>
      </c>
      <c r="AR85" t="s">
        <v>150</v>
      </c>
      <c r="AS85">
        <v>20</v>
      </c>
      <c r="AU85" t="s">
        <v>799</v>
      </c>
      <c r="AV85">
        <v>20</v>
      </c>
    </row>
    <row r="86" spans="1:50" x14ac:dyDescent="0.25">
      <c r="A86" s="9">
        <v>43260.589236111111</v>
      </c>
      <c r="B86" s="9">
        <v>43260.591481481482</v>
      </c>
      <c r="C86" t="s">
        <v>142</v>
      </c>
      <c r="E86" s="19">
        <v>100</v>
      </c>
      <c r="K86" s="11">
        <v>2217</v>
      </c>
      <c r="N86" t="s">
        <v>804</v>
      </c>
      <c r="Q86" t="s">
        <v>146</v>
      </c>
      <c r="T86" t="s">
        <v>795</v>
      </c>
      <c r="W86" t="s">
        <v>805</v>
      </c>
      <c r="Z86" t="s">
        <v>150</v>
      </c>
      <c r="AC86" t="s">
        <v>796</v>
      </c>
      <c r="AD86">
        <v>0</v>
      </c>
      <c r="AF86" t="s">
        <v>801</v>
      </c>
      <c r="AG86">
        <v>0</v>
      </c>
      <c r="AI86" t="s">
        <v>796</v>
      </c>
      <c r="AJ86">
        <v>20</v>
      </c>
      <c r="AL86" t="s">
        <v>801</v>
      </c>
      <c r="AM86">
        <v>20</v>
      </c>
      <c r="AO86" t="s">
        <v>798</v>
      </c>
      <c r="AP86">
        <v>20</v>
      </c>
      <c r="AR86" t="s">
        <v>150</v>
      </c>
      <c r="AS86">
        <v>20</v>
      </c>
      <c r="AU86" t="s">
        <v>799</v>
      </c>
      <c r="AV86">
        <v>20</v>
      </c>
      <c r="AX86">
        <v>111110221</v>
      </c>
    </row>
    <row r="87" spans="1:50" x14ac:dyDescent="0.25">
      <c r="A87" s="9">
        <v>43260.591851851852</v>
      </c>
      <c r="B87" s="9">
        <v>43260.593275462961</v>
      </c>
      <c r="C87" t="s">
        <v>142</v>
      </c>
      <c r="E87" s="19">
        <v>100</v>
      </c>
      <c r="K87" s="11">
        <v>2217</v>
      </c>
      <c r="N87" t="s">
        <v>804</v>
      </c>
      <c r="Q87" t="s">
        <v>146</v>
      </c>
      <c r="T87" t="s">
        <v>162</v>
      </c>
      <c r="W87" t="s">
        <v>854</v>
      </c>
      <c r="Z87" t="s">
        <v>150</v>
      </c>
      <c r="AC87" t="s">
        <v>796</v>
      </c>
      <c r="AD87">
        <v>0</v>
      </c>
      <c r="AF87" t="s">
        <v>801</v>
      </c>
      <c r="AG87">
        <v>0</v>
      </c>
      <c r="AI87" t="s">
        <v>796</v>
      </c>
      <c r="AJ87">
        <v>20</v>
      </c>
      <c r="AL87" t="s">
        <v>801</v>
      </c>
      <c r="AM87">
        <v>20</v>
      </c>
      <c r="AO87" t="s">
        <v>798</v>
      </c>
      <c r="AP87">
        <v>20</v>
      </c>
      <c r="AR87" t="s">
        <v>150</v>
      </c>
      <c r="AS87">
        <v>20</v>
      </c>
      <c r="AU87" t="s">
        <v>799</v>
      </c>
      <c r="AV87">
        <v>20</v>
      </c>
      <c r="AX87">
        <v>600640919</v>
      </c>
    </row>
    <row r="88" spans="1:50" x14ac:dyDescent="0.25">
      <c r="A88" s="9">
        <v>43260.593553240738</v>
      </c>
      <c r="B88" s="9">
        <v>43260.59648148148</v>
      </c>
      <c r="C88" t="s">
        <v>142</v>
      </c>
      <c r="E88" s="19">
        <v>60</v>
      </c>
      <c r="K88" s="11">
        <v>2217</v>
      </c>
      <c r="N88" t="s">
        <v>804</v>
      </c>
      <c r="Q88" t="s">
        <v>146</v>
      </c>
      <c r="T88" t="s">
        <v>162</v>
      </c>
      <c r="W88" t="s">
        <v>805</v>
      </c>
      <c r="Z88" t="s">
        <v>150</v>
      </c>
      <c r="AC88" t="s">
        <v>796</v>
      </c>
      <c r="AD88">
        <v>0</v>
      </c>
      <c r="AF88" t="s">
        <v>801</v>
      </c>
      <c r="AG88">
        <v>0</v>
      </c>
      <c r="AI88" t="s">
        <v>796</v>
      </c>
      <c r="AJ88">
        <v>20</v>
      </c>
      <c r="AL88" t="s">
        <v>797</v>
      </c>
      <c r="AM88">
        <v>0</v>
      </c>
      <c r="AO88" t="s">
        <v>258</v>
      </c>
      <c r="AP88">
        <v>0</v>
      </c>
      <c r="AR88" t="s">
        <v>150</v>
      </c>
      <c r="AS88">
        <v>20</v>
      </c>
      <c r="AU88" t="s">
        <v>799</v>
      </c>
      <c r="AV88">
        <v>20</v>
      </c>
      <c r="AX88">
        <v>113140711</v>
      </c>
    </row>
    <row r="89" spans="1:50" x14ac:dyDescent="0.25">
      <c r="A89" s="9">
        <v>43260.596701388888</v>
      </c>
      <c r="B89" s="9">
        <v>43260.597569444442</v>
      </c>
      <c r="C89" t="s">
        <v>142</v>
      </c>
      <c r="E89" s="19">
        <v>80</v>
      </c>
      <c r="K89" s="11">
        <v>2217</v>
      </c>
      <c r="N89" t="s">
        <v>804</v>
      </c>
      <c r="Q89" t="s">
        <v>146</v>
      </c>
      <c r="T89" t="s">
        <v>162</v>
      </c>
      <c r="W89" t="s">
        <v>805</v>
      </c>
      <c r="Z89" t="s">
        <v>150</v>
      </c>
      <c r="AC89" t="s">
        <v>796</v>
      </c>
      <c r="AD89">
        <v>0</v>
      </c>
      <c r="AF89" t="s">
        <v>801</v>
      </c>
      <c r="AG89">
        <v>0</v>
      </c>
      <c r="AI89" t="s">
        <v>796</v>
      </c>
      <c r="AJ89">
        <v>20</v>
      </c>
      <c r="AL89" t="s">
        <v>801</v>
      </c>
      <c r="AM89">
        <v>20</v>
      </c>
      <c r="AO89" t="s">
        <v>258</v>
      </c>
      <c r="AP89">
        <v>0</v>
      </c>
      <c r="AR89" t="s">
        <v>150</v>
      </c>
      <c r="AS89">
        <v>20</v>
      </c>
      <c r="AU89" t="s">
        <v>799</v>
      </c>
      <c r="AV89">
        <v>20</v>
      </c>
      <c r="AX89">
        <v>113140711</v>
      </c>
    </row>
    <row r="90" spans="1:50" x14ac:dyDescent="0.25">
      <c r="A90" s="9">
        <v>43260.597719907404</v>
      </c>
      <c r="B90" s="9">
        <v>43260.598738425928</v>
      </c>
      <c r="C90" t="s">
        <v>142</v>
      </c>
      <c r="E90" s="19">
        <v>100</v>
      </c>
      <c r="K90" s="11">
        <v>2217</v>
      </c>
      <c r="N90" t="s">
        <v>804</v>
      </c>
      <c r="Q90" t="s">
        <v>146</v>
      </c>
      <c r="T90" t="s">
        <v>162</v>
      </c>
      <c r="W90" t="s">
        <v>805</v>
      </c>
      <c r="Z90" t="s">
        <v>150</v>
      </c>
      <c r="AC90" t="s">
        <v>796</v>
      </c>
      <c r="AD90">
        <v>0</v>
      </c>
      <c r="AF90" t="s">
        <v>801</v>
      </c>
      <c r="AG90">
        <v>0</v>
      </c>
      <c r="AI90" t="s">
        <v>796</v>
      </c>
      <c r="AJ90">
        <v>20</v>
      </c>
      <c r="AL90" t="s">
        <v>801</v>
      </c>
      <c r="AM90">
        <v>20</v>
      </c>
      <c r="AO90" t="s">
        <v>798</v>
      </c>
      <c r="AP90">
        <v>20</v>
      </c>
      <c r="AR90" t="s">
        <v>150</v>
      </c>
      <c r="AS90">
        <v>20</v>
      </c>
      <c r="AU90" t="s">
        <v>799</v>
      </c>
      <c r="AV90">
        <v>20</v>
      </c>
      <c r="AX90">
        <v>118760490</v>
      </c>
    </row>
    <row r="91" spans="1:50" x14ac:dyDescent="0.25">
      <c r="A91" s="9">
        <v>43260.598900462966</v>
      </c>
      <c r="B91" s="9">
        <v>43260.601388888892</v>
      </c>
      <c r="C91" t="s">
        <v>142</v>
      </c>
      <c r="E91" s="19">
        <v>80</v>
      </c>
      <c r="K91" s="11">
        <v>2217</v>
      </c>
      <c r="N91" t="s">
        <v>804</v>
      </c>
      <c r="Q91" t="s">
        <v>146</v>
      </c>
      <c r="T91" t="s">
        <v>162</v>
      </c>
      <c r="W91" t="s">
        <v>854</v>
      </c>
      <c r="Z91" t="s">
        <v>150</v>
      </c>
      <c r="AC91" t="s">
        <v>796</v>
      </c>
      <c r="AD91">
        <v>0</v>
      </c>
      <c r="AF91" t="s">
        <v>801</v>
      </c>
      <c r="AG91">
        <v>0</v>
      </c>
      <c r="AI91" t="s">
        <v>796</v>
      </c>
      <c r="AJ91">
        <v>20</v>
      </c>
      <c r="AL91" t="s">
        <v>801</v>
      </c>
      <c r="AM91">
        <v>20</v>
      </c>
      <c r="AO91" t="s">
        <v>798</v>
      </c>
      <c r="AP91">
        <v>20</v>
      </c>
      <c r="AR91" t="s">
        <v>258</v>
      </c>
      <c r="AS91">
        <v>0</v>
      </c>
      <c r="AU91" t="s">
        <v>799</v>
      </c>
      <c r="AV91">
        <v>20</v>
      </c>
      <c r="AX91">
        <v>109990407</v>
      </c>
    </row>
    <row r="92" spans="1:50" x14ac:dyDescent="0.25">
      <c r="A92" s="9">
        <v>43260.6016087963</v>
      </c>
      <c r="B92" s="9">
        <v>43260.60297453704</v>
      </c>
      <c r="C92" t="s">
        <v>142</v>
      </c>
      <c r="E92" s="19">
        <v>80</v>
      </c>
      <c r="K92" s="11">
        <v>2217</v>
      </c>
      <c r="N92" t="s">
        <v>804</v>
      </c>
      <c r="Q92" t="s">
        <v>146</v>
      </c>
      <c r="T92" t="s">
        <v>162</v>
      </c>
      <c r="W92" t="s">
        <v>854</v>
      </c>
      <c r="Z92" t="s">
        <v>258</v>
      </c>
      <c r="AD92">
        <v>0</v>
      </c>
      <c r="AG92">
        <v>0</v>
      </c>
      <c r="AI92" t="s">
        <v>796</v>
      </c>
      <c r="AJ92">
        <v>20</v>
      </c>
      <c r="AL92" t="s">
        <v>797</v>
      </c>
      <c r="AM92">
        <v>0</v>
      </c>
      <c r="AO92" t="s">
        <v>798</v>
      </c>
      <c r="AP92">
        <v>20</v>
      </c>
      <c r="AR92" t="s">
        <v>150</v>
      </c>
      <c r="AS92">
        <v>20</v>
      </c>
      <c r="AU92" t="s">
        <v>799</v>
      </c>
      <c r="AV92">
        <v>20</v>
      </c>
      <c r="AX92">
        <v>107680229</v>
      </c>
    </row>
    <row r="93" spans="1:50" x14ac:dyDescent="0.25">
      <c r="A93" s="9">
        <v>43260.603090277778</v>
      </c>
      <c r="B93" s="9">
        <v>43260.604490740741</v>
      </c>
      <c r="C93" t="s">
        <v>142</v>
      </c>
      <c r="E93" s="19">
        <v>100</v>
      </c>
      <c r="K93" s="11">
        <v>2217</v>
      </c>
      <c r="N93" t="s">
        <v>804</v>
      </c>
      <c r="Q93" t="s">
        <v>146</v>
      </c>
      <c r="T93" t="s">
        <v>162</v>
      </c>
      <c r="W93" t="s">
        <v>854</v>
      </c>
      <c r="Z93" t="s">
        <v>150</v>
      </c>
      <c r="AC93" t="s">
        <v>796</v>
      </c>
      <c r="AD93">
        <v>0</v>
      </c>
      <c r="AF93" t="s">
        <v>801</v>
      </c>
      <c r="AG93">
        <v>0</v>
      </c>
      <c r="AI93" t="s">
        <v>796</v>
      </c>
      <c r="AJ93">
        <v>20</v>
      </c>
      <c r="AL93" t="s">
        <v>801</v>
      </c>
      <c r="AM93">
        <v>20</v>
      </c>
      <c r="AO93" t="s">
        <v>798</v>
      </c>
      <c r="AP93">
        <v>20</v>
      </c>
      <c r="AR93" t="s">
        <v>150</v>
      </c>
      <c r="AS93">
        <v>20</v>
      </c>
      <c r="AU93" t="s">
        <v>799</v>
      </c>
      <c r="AV93">
        <v>20</v>
      </c>
      <c r="AX93">
        <v>6087835</v>
      </c>
    </row>
    <row r="94" spans="1:50" x14ac:dyDescent="0.25">
      <c r="A94" s="9">
        <v>43260.604710648149</v>
      </c>
      <c r="B94" s="9">
        <v>43260.606203703705</v>
      </c>
      <c r="C94" t="s">
        <v>142</v>
      </c>
      <c r="E94" s="19">
        <v>80</v>
      </c>
      <c r="K94" s="11">
        <v>2217</v>
      </c>
      <c r="N94" t="s">
        <v>804</v>
      </c>
      <c r="Q94" t="s">
        <v>146</v>
      </c>
      <c r="T94" t="s">
        <v>162</v>
      </c>
      <c r="W94" t="s">
        <v>805</v>
      </c>
      <c r="Z94" t="s">
        <v>150</v>
      </c>
      <c r="AC94" t="s">
        <v>796</v>
      </c>
      <c r="AD94">
        <v>0</v>
      </c>
      <c r="AF94" t="s">
        <v>801</v>
      </c>
      <c r="AG94">
        <v>0</v>
      </c>
      <c r="AI94" t="s">
        <v>796</v>
      </c>
      <c r="AJ94">
        <v>20</v>
      </c>
      <c r="AL94" t="s">
        <v>801</v>
      </c>
      <c r="AM94">
        <v>20</v>
      </c>
      <c r="AO94" t="s">
        <v>798</v>
      </c>
      <c r="AP94">
        <v>20</v>
      </c>
      <c r="AR94" t="s">
        <v>150</v>
      </c>
      <c r="AS94">
        <v>20</v>
      </c>
      <c r="AU94" t="s">
        <v>258</v>
      </c>
      <c r="AV94">
        <v>0</v>
      </c>
      <c r="AX94" t="s">
        <v>2264</v>
      </c>
    </row>
    <row r="95" spans="1:50" x14ac:dyDescent="0.25">
      <c r="A95" s="9">
        <v>43260.606516203705</v>
      </c>
      <c r="B95" s="9">
        <v>43260.607395833336</v>
      </c>
      <c r="C95" t="s">
        <v>142</v>
      </c>
      <c r="E95" s="19">
        <v>100</v>
      </c>
      <c r="K95" s="11">
        <v>2217</v>
      </c>
      <c r="N95" t="s">
        <v>804</v>
      </c>
      <c r="Q95" t="s">
        <v>146</v>
      </c>
      <c r="T95" t="s">
        <v>171</v>
      </c>
      <c r="W95" t="s">
        <v>805</v>
      </c>
      <c r="Z95" t="s">
        <v>150</v>
      </c>
      <c r="AC95" t="s">
        <v>796</v>
      </c>
      <c r="AD95">
        <v>0</v>
      </c>
      <c r="AF95" t="s">
        <v>801</v>
      </c>
      <c r="AG95">
        <v>0</v>
      </c>
      <c r="AI95" t="s">
        <v>796</v>
      </c>
      <c r="AJ95">
        <v>20</v>
      </c>
      <c r="AL95" t="s">
        <v>801</v>
      </c>
      <c r="AM95">
        <v>20</v>
      </c>
      <c r="AO95" t="s">
        <v>798</v>
      </c>
      <c r="AP95">
        <v>20</v>
      </c>
      <c r="AR95" t="s">
        <v>150</v>
      </c>
      <c r="AS95">
        <v>20</v>
      </c>
      <c r="AU95" t="s">
        <v>799</v>
      </c>
      <c r="AV95">
        <v>20</v>
      </c>
      <c r="AX95">
        <v>109380935</v>
      </c>
    </row>
    <row r="96" spans="1:50" x14ac:dyDescent="0.25">
      <c r="A96" s="9">
        <v>43284.374791666669</v>
      </c>
      <c r="B96" s="9">
        <v>43284.380624999998</v>
      </c>
      <c r="C96" t="s">
        <v>142</v>
      </c>
      <c r="E96" s="19">
        <v>60</v>
      </c>
      <c r="I96">
        <v>0</v>
      </c>
      <c r="K96" s="11">
        <v>2931</v>
      </c>
      <c r="Q96" t="s">
        <v>146</v>
      </c>
      <c r="T96" t="s">
        <v>795</v>
      </c>
      <c r="AC96" t="s">
        <v>796</v>
      </c>
      <c r="AD96">
        <v>0</v>
      </c>
      <c r="AF96" t="s">
        <v>797</v>
      </c>
      <c r="AG96">
        <v>0</v>
      </c>
      <c r="AJ96">
        <v>0</v>
      </c>
      <c r="AM96">
        <v>0</v>
      </c>
      <c r="AO96" t="s">
        <v>798</v>
      </c>
      <c r="AP96">
        <v>20</v>
      </c>
      <c r="AR96" t="s">
        <v>150</v>
      </c>
      <c r="AS96">
        <v>20</v>
      </c>
      <c r="AU96" t="s">
        <v>799</v>
      </c>
      <c r="AV96">
        <v>20</v>
      </c>
    </row>
    <row r="97" spans="1:52" x14ac:dyDescent="0.25">
      <c r="A97" s="9">
        <v>43284.458287037036</v>
      </c>
      <c r="B97" s="9">
        <v>43284.460069444445</v>
      </c>
      <c r="C97" t="s">
        <v>142</v>
      </c>
      <c r="E97" s="19">
        <v>60</v>
      </c>
      <c r="K97" s="11">
        <v>2332</v>
      </c>
      <c r="Q97" t="s">
        <v>146</v>
      </c>
      <c r="T97" t="s">
        <v>795</v>
      </c>
      <c r="AC97" t="s">
        <v>800</v>
      </c>
      <c r="AD97">
        <v>0</v>
      </c>
      <c r="AF97" t="s">
        <v>801</v>
      </c>
      <c r="AG97">
        <v>0</v>
      </c>
      <c r="AJ97">
        <v>0</v>
      </c>
      <c r="AM97">
        <v>0</v>
      </c>
      <c r="AO97" t="s">
        <v>798</v>
      </c>
      <c r="AP97">
        <v>20</v>
      </c>
      <c r="AR97" t="s">
        <v>150</v>
      </c>
      <c r="AS97">
        <v>20</v>
      </c>
      <c r="AU97" t="s">
        <v>799</v>
      </c>
      <c r="AV97">
        <v>20</v>
      </c>
    </row>
    <row r="98" spans="1:52" x14ac:dyDescent="0.25">
      <c r="A98" s="9">
        <v>43290.607905092591</v>
      </c>
      <c r="B98" s="9">
        <v>43290.609247685185</v>
      </c>
      <c r="C98" t="s">
        <v>142</v>
      </c>
      <c r="E98" s="19">
        <v>100</v>
      </c>
      <c r="K98" s="11">
        <v>2761</v>
      </c>
      <c r="N98" t="s">
        <v>804</v>
      </c>
      <c r="Q98" t="s">
        <v>146</v>
      </c>
      <c r="T98" t="s">
        <v>2006</v>
      </c>
      <c r="W98" t="s">
        <v>854</v>
      </c>
      <c r="Z98" t="s">
        <v>150</v>
      </c>
      <c r="AC98" t="s">
        <v>796</v>
      </c>
      <c r="AD98">
        <v>0</v>
      </c>
      <c r="AF98" t="s">
        <v>801</v>
      </c>
      <c r="AG98">
        <v>0</v>
      </c>
      <c r="AI98" t="s">
        <v>796</v>
      </c>
      <c r="AJ98">
        <v>20</v>
      </c>
      <c r="AL98" t="s">
        <v>801</v>
      </c>
      <c r="AM98">
        <v>20</v>
      </c>
      <c r="AO98" t="s">
        <v>798</v>
      </c>
      <c r="AP98">
        <v>20</v>
      </c>
      <c r="AR98" t="s">
        <v>150</v>
      </c>
      <c r="AS98">
        <v>20</v>
      </c>
      <c r="AU98" t="s">
        <v>799</v>
      </c>
      <c r="AV98">
        <v>20</v>
      </c>
    </row>
    <row r="99" spans="1:52" x14ac:dyDescent="0.25">
      <c r="A99" s="9">
        <v>43290.609467592592</v>
      </c>
      <c r="B99" s="9">
        <v>43290.609918981485</v>
      </c>
      <c r="C99" t="s">
        <v>142</v>
      </c>
      <c r="E99" s="19">
        <v>100</v>
      </c>
      <c r="K99" s="11">
        <v>2761</v>
      </c>
      <c r="N99" t="s">
        <v>804</v>
      </c>
      <c r="Q99" t="s">
        <v>146</v>
      </c>
      <c r="T99" t="s">
        <v>795</v>
      </c>
      <c r="W99" t="s">
        <v>854</v>
      </c>
      <c r="Z99" t="s">
        <v>150</v>
      </c>
      <c r="AC99" t="s">
        <v>796</v>
      </c>
      <c r="AD99">
        <v>0</v>
      </c>
      <c r="AF99" t="s">
        <v>801</v>
      </c>
      <c r="AG99">
        <v>0</v>
      </c>
      <c r="AI99" t="s">
        <v>796</v>
      </c>
      <c r="AJ99">
        <v>20</v>
      </c>
      <c r="AL99" t="s">
        <v>801</v>
      </c>
      <c r="AM99">
        <v>20</v>
      </c>
      <c r="AO99" t="s">
        <v>798</v>
      </c>
      <c r="AP99">
        <v>20</v>
      </c>
      <c r="AR99" t="s">
        <v>150</v>
      </c>
      <c r="AS99">
        <v>20</v>
      </c>
      <c r="AU99" t="s">
        <v>799</v>
      </c>
      <c r="AV99">
        <v>20</v>
      </c>
    </row>
    <row r="100" spans="1:52" x14ac:dyDescent="0.25">
      <c r="A100" s="9">
        <v>43290.610011574077</v>
      </c>
      <c r="B100" s="9">
        <v>43290.610763888886</v>
      </c>
      <c r="C100" t="s">
        <v>142</v>
      </c>
      <c r="E100" s="19">
        <v>100</v>
      </c>
      <c r="K100" s="11">
        <v>2761</v>
      </c>
      <c r="N100" t="s">
        <v>804</v>
      </c>
      <c r="Q100" t="s">
        <v>146</v>
      </c>
      <c r="T100" t="s">
        <v>795</v>
      </c>
      <c r="W100" t="s">
        <v>805</v>
      </c>
      <c r="Z100" t="s">
        <v>150</v>
      </c>
      <c r="AC100" t="s">
        <v>800</v>
      </c>
      <c r="AD100">
        <v>0</v>
      </c>
      <c r="AF100" t="s">
        <v>801</v>
      </c>
      <c r="AG100">
        <v>0</v>
      </c>
      <c r="AI100" t="s">
        <v>796</v>
      </c>
      <c r="AJ100">
        <v>20</v>
      </c>
      <c r="AL100" t="s">
        <v>801</v>
      </c>
      <c r="AM100">
        <v>20</v>
      </c>
      <c r="AO100" t="s">
        <v>798</v>
      </c>
      <c r="AP100">
        <v>20</v>
      </c>
      <c r="AR100" t="s">
        <v>150</v>
      </c>
      <c r="AS100">
        <v>20</v>
      </c>
      <c r="AU100" t="s">
        <v>799</v>
      </c>
      <c r="AV100">
        <v>20</v>
      </c>
    </row>
    <row r="101" spans="1:52" x14ac:dyDescent="0.25">
      <c r="A101" s="9">
        <v>43290.610868055555</v>
      </c>
      <c r="B101" s="9">
        <v>43290.611400462964</v>
      </c>
      <c r="C101" t="s">
        <v>142</v>
      </c>
      <c r="E101" s="19">
        <v>100</v>
      </c>
      <c r="K101" s="11">
        <v>2761</v>
      </c>
      <c r="N101" t="s">
        <v>804</v>
      </c>
      <c r="Q101" t="s">
        <v>146</v>
      </c>
      <c r="T101" t="s">
        <v>795</v>
      </c>
      <c r="W101" t="s">
        <v>805</v>
      </c>
      <c r="Z101" t="s">
        <v>150</v>
      </c>
      <c r="AC101" t="s">
        <v>800</v>
      </c>
      <c r="AD101">
        <v>0</v>
      </c>
      <c r="AF101" t="s">
        <v>801</v>
      </c>
      <c r="AG101">
        <v>0</v>
      </c>
      <c r="AI101" t="s">
        <v>796</v>
      </c>
      <c r="AJ101">
        <v>20</v>
      </c>
      <c r="AL101" t="s">
        <v>801</v>
      </c>
      <c r="AM101">
        <v>20</v>
      </c>
      <c r="AO101" t="s">
        <v>798</v>
      </c>
      <c r="AP101">
        <v>20</v>
      </c>
      <c r="AR101" t="s">
        <v>150</v>
      </c>
      <c r="AS101">
        <v>20</v>
      </c>
      <c r="AU101" t="s">
        <v>799</v>
      </c>
      <c r="AV101">
        <v>20</v>
      </c>
    </row>
    <row r="102" spans="1:52" x14ac:dyDescent="0.25">
      <c r="A102" s="9">
        <v>43290.61146990741</v>
      </c>
      <c r="B102" s="9">
        <v>43290.611886574072</v>
      </c>
      <c r="C102" t="s">
        <v>142</v>
      </c>
      <c r="E102" s="19">
        <v>100</v>
      </c>
      <c r="K102" s="11">
        <v>2761</v>
      </c>
      <c r="N102" t="s">
        <v>804</v>
      </c>
      <c r="Q102" t="s">
        <v>146</v>
      </c>
      <c r="T102" t="s">
        <v>795</v>
      </c>
      <c r="W102" t="s">
        <v>805</v>
      </c>
      <c r="Z102" t="s">
        <v>150</v>
      </c>
      <c r="AC102" t="s">
        <v>800</v>
      </c>
      <c r="AD102">
        <v>0</v>
      </c>
      <c r="AF102" t="s">
        <v>797</v>
      </c>
      <c r="AG102">
        <v>0</v>
      </c>
      <c r="AI102" t="s">
        <v>796</v>
      </c>
      <c r="AJ102">
        <v>20</v>
      </c>
      <c r="AL102" t="s">
        <v>801</v>
      </c>
      <c r="AM102">
        <v>20</v>
      </c>
      <c r="AO102" t="s">
        <v>798</v>
      </c>
      <c r="AP102">
        <v>20</v>
      </c>
      <c r="AR102" t="s">
        <v>150</v>
      </c>
      <c r="AS102">
        <v>20</v>
      </c>
      <c r="AU102" t="s">
        <v>799</v>
      </c>
      <c r="AV102">
        <v>20</v>
      </c>
    </row>
    <row r="103" spans="1:52" x14ac:dyDescent="0.25">
      <c r="A103" s="9">
        <v>43290.612233796295</v>
      </c>
      <c r="B103" s="9">
        <v>43290.612662037034</v>
      </c>
      <c r="C103" t="s">
        <v>142</v>
      </c>
      <c r="E103" s="19">
        <v>100</v>
      </c>
      <c r="K103" s="11">
        <v>2761</v>
      </c>
      <c r="N103" t="s">
        <v>804</v>
      </c>
      <c r="Q103" t="s">
        <v>146</v>
      </c>
      <c r="T103" t="s">
        <v>162</v>
      </c>
      <c r="W103" t="s">
        <v>854</v>
      </c>
      <c r="Z103" t="s">
        <v>150</v>
      </c>
      <c r="AC103" t="s">
        <v>796</v>
      </c>
      <c r="AD103">
        <v>0</v>
      </c>
      <c r="AF103" t="s">
        <v>801</v>
      </c>
      <c r="AG103">
        <v>0</v>
      </c>
      <c r="AI103" t="s">
        <v>796</v>
      </c>
      <c r="AJ103">
        <v>20</v>
      </c>
      <c r="AL103" t="s">
        <v>801</v>
      </c>
      <c r="AM103">
        <v>20</v>
      </c>
      <c r="AO103" t="s">
        <v>798</v>
      </c>
      <c r="AP103">
        <v>20</v>
      </c>
      <c r="AR103" t="s">
        <v>150</v>
      </c>
      <c r="AS103">
        <v>20</v>
      </c>
      <c r="AU103" t="s">
        <v>799</v>
      </c>
      <c r="AV103">
        <v>20</v>
      </c>
    </row>
    <row r="104" spans="1:52" x14ac:dyDescent="0.25">
      <c r="A104" s="9">
        <v>43290.61409722222</v>
      </c>
      <c r="B104" s="9">
        <v>43290.614432870374</v>
      </c>
      <c r="C104" t="s">
        <v>142</v>
      </c>
      <c r="E104" s="19">
        <v>100</v>
      </c>
      <c r="K104" s="11">
        <v>2761</v>
      </c>
      <c r="N104" t="s">
        <v>804</v>
      </c>
      <c r="Q104" t="s">
        <v>146</v>
      </c>
      <c r="T104" t="s">
        <v>162</v>
      </c>
      <c r="W104" t="s">
        <v>854</v>
      </c>
      <c r="Z104" t="s">
        <v>150</v>
      </c>
      <c r="AC104" t="s">
        <v>796</v>
      </c>
      <c r="AD104">
        <v>0</v>
      </c>
      <c r="AF104" t="s">
        <v>801</v>
      </c>
      <c r="AG104">
        <v>0</v>
      </c>
      <c r="AI104" t="s">
        <v>796</v>
      </c>
      <c r="AJ104">
        <v>20</v>
      </c>
      <c r="AL104" t="s">
        <v>801</v>
      </c>
      <c r="AM104">
        <v>20</v>
      </c>
      <c r="AO104" t="s">
        <v>798</v>
      </c>
      <c r="AP104">
        <v>20</v>
      </c>
      <c r="AR104" t="s">
        <v>150</v>
      </c>
      <c r="AS104">
        <v>20</v>
      </c>
      <c r="AU104" t="s">
        <v>799</v>
      </c>
      <c r="AV104">
        <v>20</v>
      </c>
    </row>
    <row r="105" spans="1:52" x14ac:dyDescent="0.25">
      <c r="A105" s="9">
        <v>43320.611643518518</v>
      </c>
      <c r="B105" s="9">
        <v>43320.61241898148</v>
      </c>
      <c r="C105" t="s">
        <v>142</v>
      </c>
      <c r="E105" s="19">
        <v>100</v>
      </c>
      <c r="K105" s="11">
        <v>2251</v>
      </c>
      <c r="N105" t="s">
        <v>804</v>
      </c>
      <c r="Q105" t="s">
        <v>146</v>
      </c>
      <c r="T105" t="s">
        <v>162</v>
      </c>
      <c r="W105" t="s">
        <v>854</v>
      </c>
      <c r="Z105" t="s">
        <v>258</v>
      </c>
      <c r="AD105">
        <v>0</v>
      </c>
      <c r="AG105">
        <v>0</v>
      </c>
      <c r="AI105" t="s">
        <v>796</v>
      </c>
      <c r="AJ105">
        <v>20</v>
      </c>
      <c r="AL105" t="s">
        <v>801</v>
      </c>
      <c r="AM105">
        <v>20</v>
      </c>
      <c r="AO105" t="s">
        <v>798</v>
      </c>
      <c r="AP105">
        <v>20</v>
      </c>
      <c r="AR105" t="s">
        <v>150</v>
      </c>
      <c r="AS105">
        <v>20</v>
      </c>
      <c r="AU105" t="s">
        <v>799</v>
      </c>
      <c r="AV105">
        <v>20</v>
      </c>
    </row>
    <row r="106" spans="1:52" x14ac:dyDescent="0.25">
      <c r="A106" s="9">
        <v>43320.612685185188</v>
      </c>
      <c r="B106" s="9">
        <v>43320.613807870373</v>
      </c>
      <c r="C106" t="s">
        <v>142</v>
      </c>
      <c r="E106" s="19">
        <v>20</v>
      </c>
      <c r="K106" s="11">
        <v>2251</v>
      </c>
      <c r="N106" t="s">
        <v>804</v>
      </c>
      <c r="Q106" t="s">
        <v>146</v>
      </c>
      <c r="T106" t="s">
        <v>162</v>
      </c>
      <c r="W106" t="s">
        <v>854</v>
      </c>
      <c r="Z106" t="s">
        <v>258</v>
      </c>
      <c r="AD106">
        <v>0</v>
      </c>
      <c r="AG106">
        <v>0</v>
      </c>
      <c r="AI106" t="s">
        <v>800</v>
      </c>
      <c r="AJ106">
        <v>0</v>
      </c>
      <c r="AL106" t="s">
        <v>797</v>
      </c>
      <c r="AM106">
        <v>0</v>
      </c>
      <c r="AO106" t="s">
        <v>258</v>
      </c>
      <c r="AP106">
        <v>0</v>
      </c>
      <c r="AR106" t="s">
        <v>258</v>
      </c>
      <c r="AS106">
        <v>0</v>
      </c>
      <c r="AU106" t="s">
        <v>799</v>
      </c>
      <c r="AV106">
        <v>20</v>
      </c>
      <c r="AX106" t="s">
        <v>1281</v>
      </c>
    </row>
    <row r="107" spans="1:52" x14ac:dyDescent="0.25">
      <c r="A107" s="9">
        <v>43320.682604166665</v>
      </c>
      <c r="B107" s="9">
        <v>43320.685532407406</v>
      </c>
      <c r="C107" t="s">
        <v>142</v>
      </c>
      <c r="E107" s="19">
        <v>100</v>
      </c>
      <c r="K107" s="11">
        <v>2306</v>
      </c>
      <c r="N107" t="s">
        <v>804</v>
      </c>
      <c r="Q107" t="s">
        <v>168</v>
      </c>
      <c r="T107" t="s">
        <v>339</v>
      </c>
      <c r="W107" t="s">
        <v>805</v>
      </c>
      <c r="Z107" t="s">
        <v>258</v>
      </c>
      <c r="AD107">
        <v>0</v>
      </c>
      <c r="AG107">
        <v>0</v>
      </c>
      <c r="AI107" t="s">
        <v>796</v>
      </c>
      <c r="AJ107">
        <v>20</v>
      </c>
      <c r="AL107" t="s">
        <v>801</v>
      </c>
      <c r="AM107">
        <v>20</v>
      </c>
      <c r="AO107" t="s">
        <v>798</v>
      </c>
      <c r="AP107">
        <v>20</v>
      </c>
      <c r="AR107" t="s">
        <v>150</v>
      </c>
      <c r="AS107">
        <v>20</v>
      </c>
      <c r="AU107" t="s">
        <v>799</v>
      </c>
      <c r="AV107">
        <v>20</v>
      </c>
      <c r="AX107" t="s">
        <v>1282</v>
      </c>
    </row>
    <row r="108" spans="1:52" x14ac:dyDescent="0.25">
      <c r="A108" s="9">
        <v>43320.68577546296</v>
      </c>
      <c r="B108" s="9">
        <v>43320.688391203701</v>
      </c>
      <c r="C108" t="s">
        <v>142</v>
      </c>
      <c r="E108" s="19">
        <v>80</v>
      </c>
      <c r="K108" s="11">
        <v>2306</v>
      </c>
      <c r="N108" t="s">
        <v>804</v>
      </c>
      <c r="Q108" t="s">
        <v>168</v>
      </c>
      <c r="T108" t="s">
        <v>339</v>
      </c>
      <c r="W108" t="s">
        <v>805</v>
      </c>
      <c r="Z108" t="s">
        <v>258</v>
      </c>
      <c r="AD108">
        <v>0</v>
      </c>
      <c r="AG108">
        <v>0</v>
      </c>
      <c r="AI108" t="s">
        <v>796</v>
      </c>
      <c r="AJ108">
        <v>20</v>
      </c>
      <c r="AL108" t="s">
        <v>797</v>
      </c>
      <c r="AM108">
        <v>0</v>
      </c>
      <c r="AO108" t="s">
        <v>798</v>
      </c>
      <c r="AP108">
        <v>20</v>
      </c>
      <c r="AR108" t="s">
        <v>150</v>
      </c>
      <c r="AS108">
        <v>20</v>
      </c>
      <c r="AU108" t="s">
        <v>799</v>
      </c>
      <c r="AV108">
        <v>20</v>
      </c>
      <c r="AX108" t="s">
        <v>1283</v>
      </c>
    </row>
    <row r="109" spans="1:52" x14ac:dyDescent="0.25">
      <c r="A109" s="28">
        <v>43343.4191782407</v>
      </c>
      <c r="B109" s="28">
        <v>43343.4196296296</v>
      </c>
      <c r="C109" s="29" t="s">
        <v>142</v>
      </c>
      <c r="D109" s="29"/>
      <c r="E109" s="27">
        <v>80</v>
      </c>
      <c r="F109" s="29"/>
      <c r="G109" s="28"/>
      <c r="H109" s="29"/>
      <c r="J109" s="29"/>
      <c r="K109" s="11">
        <v>2563</v>
      </c>
      <c r="M109" s="29"/>
      <c r="N109" s="29" t="s">
        <v>804</v>
      </c>
      <c r="P109" s="29"/>
      <c r="Q109" s="29" t="s">
        <v>146</v>
      </c>
      <c r="S109" s="29"/>
      <c r="T109" s="29" t="s">
        <v>795</v>
      </c>
      <c r="V109" s="29"/>
      <c r="W109" s="29" t="s">
        <v>854</v>
      </c>
      <c r="Y109" s="29"/>
      <c r="Z109" s="29" t="s">
        <v>150</v>
      </c>
      <c r="AB109" s="29"/>
      <c r="AC109" s="29" t="s">
        <v>796</v>
      </c>
      <c r="AD109">
        <v>0</v>
      </c>
      <c r="AE109" s="29"/>
      <c r="AF109" s="29" t="s">
        <v>801</v>
      </c>
      <c r="AG109">
        <v>0</v>
      </c>
      <c r="AH109" s="29"/>
      <c r="AI109" s="29" t="s">
        <v>796</v>
      </c>
      <c r="AJ109">
        <v>20</v>
      </c>
      <c r="AK109" s="29"/>
      <c r="AL109" s="29" t="s">
        <v>797</v>
      </c>
      <c r="AM109">
        <v>0</v>
      </c>
      <c r="AN109" s="29"/>
      <c r="AO109" s="29" t="s">
        <v>798</v>
      </c>
      <c r="AP109">
        <v>20</v>
      </c>
      <c r="AQ109" s="29"/>
      <c r="AR109" s="29" t="s">
        <v>150</v>
      </c>
      <c r="AS109">
        <v>20</v>
      </c>
      <c r="AT109" s="29"/>
      <c r="AU109" s="29" t="s">
        <v>799</v>
      </c>
      <c r="AV109">
        <v>20</v>
      </c>
      <c r="AW109" s="29"/>
      <c r="AX109" s="29"/>
      <c r="AZ109" s="29"/>
    </row>
    <row r="110" spans="1:52" x14ac:dyDescent="0.25">
      <c r="A110" s="28">
        <v>43343.423888888901</v>
      </c>
      <c r="B110" s="28">
        <v>43343.426458333299</v>
      </c>
      <c r="C110" s="29" t="s">
        <v>142</v>
      </c>
      <c r="D110" s="29"/>
      <c r="E110" s="27">
        <v>100</v>
      </c>
      <c r="F110" s="29"/>
      <c r="G110" s="28"/>
      <c r="H110" s="29"/>
      <c r="J110" s="29"/>
      <c r="K110" s="11">
        <v>2105</v>
      </c>
      <c r="M110" s="29"/>
      <c r="N110" s="29" t="s">
        <v>804</v>
      </c>
      <c r="P110" s="29"/>
      <c r="Q110" s="29" t="s">
        <v>257</v>
      </c>
      <c r="S110" s="29"/>
      <c r="T110" s="29" t="s">
        <v>162</v>
      </c>
      <c r="V110" s="29"/>
      <c r="W110" s="29" t="s">
        <v>854</v>
      </c>
      <c r="Y110" s="29"/>
      <c r="Z110" s="29" t="s">
        <v>258</v>
      </c>
      <c r="AB110" s="29"/>
      <c r="AC110" s="29"/>
      <c r="AD110">
        <v>0</v>
      </c>
      <c r="AE110" s="29"/>
      <c r="AF110" s="29"/>
      <c r="AG110">
        <v>0</v>
      </c>
      <c r="AH110" s="29"/>
      <c r="AI110" s="29" t="s">
        <v>796</v>
      </c>
      <c r="AJ110">
        <v>20</v>
      </c>
      <c r="AK110" s="29"/>
      <c r="AL110" s="29" t="s">
        <v>801</v>
      </c>
      <c r="AM110">
        <v>20</v>
      </c>
      <c r="AN110" s="29"/>
      <c r="AO110" s="29" t="s">
        <v>798</v>
      </c>
      <c r="AP110">
        <v>20</v>
      </c>
      <c r="AQ110" s="29"/>
      <c r="AR110" s="29" t="s">
        <v>150</v>
      </c>
      <c r="AS110">
        <v>20</v>
      </c>
      <c r="AT110" s="29"/>
      <c r="AU110" s="29" t="s">
        <v>799</v>
      </c>
      <c r="AV110">
        <v>20</v>
      </c>
      <c r="AW110" s="29"/>
      <c r="AX110" s="29" t="s">
        <v>2148</v>
      </c>
      <c r="AZ110" s="29"/>
    </row>
    <row r="111" spans="1:52" x14ac:dyDescent="0.25">
      <c r="A111" s="28">
        <v>43343.511064814797</v>
      </c>
      <c r="B111" s="28">
        <v>43343.525208333303</v>
      </c>
      <c r="C111" s="29" t="s">
        <v>142</v>
      </c>
      <c r="D111" s="29"/>
      <c r="E111" s="27">
        <v>100</v>
      </c>
      <c r="F111" s="29"/>
      <c r="G111" s="28"/>
      <c r="H111" s="29"/>
      <c r="J111" s="29"/>
      <c r="K111" s="11">
        <v>2334</v>
      </c>
      <c r="M111" s="29"/>
      <c r="N111" s="29" t="s">
        <v>804</v>
      </c>
      <c r="P111" s="29"/>
      <c r="Q111" s="29" t="s">
        <v>146</v>
      </c>
      <c r="S111" s="29"/>
      <c r="T111" s="29" t="s">
        <v>795</v>
      </c>
      <c r="V111" s="29"/>
      <c r="W111" s="29" t="s">
        <v>854</v>
      </c>
      <c r="Y111" s="29"/>
      <c r="Z111" s="29" t="s">
        <v>258</v>
      </c>
      <c r="AB111" s="29"/>
      <c r="AC111" s="29"/>
      <c r="AD111">
        <v>0</v>
      </c>
      <c r="AE111" s="29"/>
      <c r="AF111" s="29"/>
      <c r="AG111">
        <v>0</v>
      </c>
      <c r="AH111" s="29"/>
      <c r="AI111" s="29" t="s">
        <v>796</v>
      </c>
      <c r="AJ111">
        <v>20</v>
      </c>
      <c r="AK111" s="29"/>
      <c r="AL111" s="29" t="s">
        <v>801</v>
      </c>
      <c r="AM111">
        <v>20</v>
      </c>
      <c r="AN111" s="29"/>
      <c r="AO111" s="29" t="s">
        <v>798</v>
      </c>
      <c r="AP111">
        <v>20</v>
      </c>
      <c r="AQ111" s="29"/>
      <c r="AR111" s="29" t="s">
        <v>150</v>
      </c>
      <c r="AS111">
        <v>20</v>
      </c>
      <c r="AT111" s="29"/>
      <c r="AU111" s="29" t="s">
        <v>799</v>
      </c>
      <c r="AV111">
        <v>20</v>
      </c>
      <c r="AW111" s="29"/>
      <c r="AX111" s="29"/>
      <c r="AZ111" s="29"/>
    </row>
    <row r="112" spans="1:52" x14ac:dyDescent="0.25">
      <c r="A112" s="28">
        <v>43343.525567129604</v>
      </c>
      <c r="B112" s="28">
        <v>43343.526886574102</v>
      </c>
      <c r="C112" s="29" t="s">
        <v>142</v>
      </c>
      <c r="D112" s="29"/>
      <c r="E112" s="27">
        <v>60</v>
      </c>
      <c r="F112" s="29"/>
      <c r="G112" s="28"/>
      <c r="H112" s="29"/>
      <c r="J112" s="29"/>
      <c r="K112" s="11">
        <v>2334</v>
      </c>
      <c r="M112" s="29"/>
      <c r="N112" s="29" t="s">
        <v>804</v>
      </c>
      <c r="P112" s="29"/>
      <c r="Q112" s="29" t="s">
        <v>146</v>
      </c>
      <c r="S112" s="29"/>
      <c r="T112" s="29" t="s">
        <v>795</v>
      </c>
      <c r="V112" s="29"/>
      <c r="W112" s="29" t="s">
        <v>854</v>
      </c>
      <c r="Y112" s="29"/>
      <c r="Z112" s="29" t="s">
        <v>258</v>
      </c>
      <c r="AB112" s="29"/>
      <c r="AC112" s="29"/>
      <c r="AD112">
        <v>0</v>
      </c>
      <c r="AE112" s="29"/>
      <c r="AF112" s="29"/>
      <c r="AG112">
        <v>0</v>
      </c>
      <c r="AH112" s="29"/>
      <c r="AI112" s="29" t="s">
        <v>800</v>
      </c>
      <c r="AJ112">
        <v>0</v>
      </c>
      <c r="AK112" s="29"/>
      <c r="AL112" s="29" t="s">
        <v>801</v>
      </c>
      <c r="AM112">
        <v>20</v>
      </c>
      <c r="AN112" s="29"/>
      <c r="AO112" s="29" t="s">
        <v>258</v>
      </c>
      <c r="AP112">
        <v>0</v>
      </c>
      <c r="AQ112" s="29"/>
      <c r="AR112" s="29" t="s">
        <v>150</v>
      </c>
      <c r="AS112">
        <v>20</v>
      </c>
      <c r="AT112" s="29"/>
      <c r="AU112" s="29" t="s">
        <v>799</v>
      </c>
      <c r="AV112">
        <v>20</v>
      </c>
      <c r="AW112" s="29"/>
      <c r="AX112" s="29"/>
      <c r="AZ112" s="29"/>
    </row>
    <row r="113" spans="1:52" x14ac:dyDescent="0.25">
      <c r="A113" s="28">
        <v>43343.525763888902</v>
      </c>
      <c r="B113" s="28">
        <v>43343.527025463001</v>
      </c>
      <c r="C113" s="29" t="s">
        <v>142</v>
      </c>
      <c r="D113" s="29"/>
      <c r="E113" s="27">
        <v>80</v>
      </c>
      <c r="F113" s="29"/>
      <c r="G113" s="28"/>
      <c r="H113" s="29"/>
      <c r="J113" s="29"/>
      <c r="K113" s="11">
        <v>2235</v>
      </c>
      <c r="M113" s="29"/>
      <c r="N113" s="29" t="s">
        <v>804</v>
      </c>
      <c r="P113" s="29"/>
      <c r="Q113" s="29" t="s">
        <v>146</v>
      </c>
      <c r="S113" s="29"/>
      <c r="T113" s="29" t="s">
        <v>162</v>
      </c>
      <c r="V113" s="29"/>
      <c r="W113" s="29" t="s">
        <v>854</v>
      </c>
      <c r="Y113" s="29"/>
      <c r="Z113" s="29" t="s">
        <v>258</v>
      </c>
      <c r="AB113" s="29"/>
      <c r="AC113" s="29"/>
      <c r="AD113">
        <v>0</v>
      </c>
      <c r="AE113" s="29"/>
      <c r="AF113" s="29"/>
      <c r="AG113">
        <v>0</v>
      </c>
      <c r="AH113" s="29"/>
      <c r="AI113" s="29" t="s">
        <v>800</v>
      </c>
      <c r="AJ113">
        <v>0</v>
      </c>
      <c r="AK113" s="29"/>
      <c r="AL113" s="29" t="s">
        <v>801</v>
      </c>
      <c r="AM113">
        <v>20</v>
      </c>
      <c r="AN113" s="29"/>
      <c r="AO113" s="29" t="s">
        <v>798</v>
      </c>
      <c r="AP113">
        <v>20</v>
      </c>
      <c r="AQ113" s="29"/>
      <c r="AR113" s="29" t="s">
        <v>150</v>
      </c>
      <c r="AS113">
        <v>20</v>
      </c>
      <c r="AT113" s="29"/>
      <c r="AU113" s="29" t="s">
        <v>799</v>
      </c>
      <c r="AV113">
        <v>20</v>
      </c>
      <c r="AW113" s="29"/>
      <c r="AX113" s="29"/>
      <c r="AZ113" s="29"/>
    </row>
    <row r="114" spans="1:52" x14ac:dyDescent="0.25">
      <c r="A114" s="28">
        <v>43343.528287036999</v>
      </c>
      <c r="B114" s="28">
        <v>43343.529155092598</v>
      </c>
      <c r="C114" s="29" t="s">
        <v>142</v>
      </c>
      <c r="D114" s="29"/>
      <c r="E114" s="27">
        <v>80</v>
      </c>
      <c r="F114" s="29"/>
      <c r="G114" s="28"/>
      <c r="H114" s="29"/>
      <c r="J114" s="29"/>
      <c r="K114" s="11">
        <v>2334</v>
      </c>
      <c r="M114" s="29"/>
      <c r="N114" s="29" t="s">
        <v>804</v>
      </c>
      <c r="P114" s="29"/>
      <c r="Q114" s="29" t="s">
        <v>146</v>
      </c>
      <c r="S114" s="29"/>
      <c r="T114" s="29" t="s">
        <v>795</v>
      </c>
      <c r="V114" s="29"/>
      <c r="W114" s="29" t="s">
        <v>854</v>
      </c>
      <c r="Y114" s="29"/>
      <c r="Z114" s="29" t="s">
        <v>258</v>
      </c>
      <c r="AB114" s="29"/>
      <c r="AC114" s="29"/>
      <c r="AD114">
        <v>0</v>
      </c>
      <c r="AE114" s="29"/>
      <c r="AF114" s="29"/>
      <c r="AG114">
        <v>0</v>
      </c>
      <c r="AH114" s="29"/>
      <c r="AI114" s="29" t="s">
        <v>796</v>
      </c>
      <c r="AJ114">
        <v>20</v>
      </c>
      <c r="AK114" s="29"/>
      <c r="AL114" s="29" t="s">
        <v>801</v>
      </c>
      <c r="AM114">
        <v>20</v>
      </c>
      <c r="AN114" s="29"/>
      <c r="AO114" s="29" t="s">
        <v>258</v>
      </c>
      <c r="AP114">
        <v>0</v>
      </c>
      <c r="AQ114" s="29"/>
      <c r="AR114" s="29" t="s">
        <v>150</v>
      </c>
      <c r="AS114">
        <v>20</v>
      </c>
      <c r="AT114" s="29"/>
      <c r="AU114" s="29" t="s">
        <v>799</v>
      </c>
      <c r="AV114">
        <v>20</v>
      </c>
      <c r="AW114" s="29"/>
      <c r="AX114" s="29"/>
      <c r="AZ114" s="29"/>
    </row>
    <row r="115" spans="1:52" x14ac:dyDescent="0.25">
      <c r="A115" s="28">
        <v>43343.528449074103</v>
      </c>
      <c r="B115" s="28">
        <v>43343.533738425896</v>
      </c>
      <c r="C115" s="29" t="s">
        <v>142</v>
      </c>
      <c r="D115" s="29"/>
      <c r="E115" s="27">
        <v>80</v>
      </c>
      <c r="F115" s="29"/>
      <c r="G115" s="28"/>
      <c r="H115" s="29"/>
      <c r="J115" s="29"/>
      <c r="K115" s="11">
        <v>2235</v>
      </c>
      <c r="M115" s="29"/>
      <c r="N115" s="29" t="s">
        <v>804</v>
      </c>
      <c r="P115" s="29"/>
      <c r="Q115" s="29" t="s">
        <v>146</v>
      </c>
      <c r="S115" s="29"/>
      <c r="T115" s="29" t="s">
        <v>162</v>
      </c>
      <c r="V115" s="29"/>
      <c r="W115" s="29" t="s">
        <v>854</v>
      </c>
      <c r="Y115" s="29"/>
      <c r="Z115" s="29" t="s">
        <v>258</v>
      </c>
      <c r="AB115" s="29"/>
      <c r="AC115" s="29"/>
      <c r="AD115">
        <v>0</v>
      </c>
      <c r="AE115" s="29"/>
      <c r="AF115" s="29"/>
      <c r="AG115">
        <v>0</v>
      </c>
      <c r="AH115" s="29"/>
      <c r="AI115" s="29" t="s">
        <v>796</v>
      </c>
      <c r="AJ115">
        <v>20</v>
      </c>
      <c r="AK115" s="29"/>
      <c r="AL115" s="29" t="s">
        <v>801</v>
      </c>
      <c r="AM115">
        <v>20</v>
      </c>
      <c r="AN115" s="29"/>
      <c r="AO115" s="29" t="s">
        <v>798</v>
      </c>
      <c r="AP115">
        <v>20</v>
      </c>
      <c r="AQ115" s="29"/>
      <c r="AR115" s="29" t="s">
        <v>258</v>
      </c>
      <c r="AS115">
        <v>0</v>
      </c>
      <c r="AT115" s="29"/>
      <c r="AU115" s="29" t="s">
        <v>799</v>
      </c>
      <c r="AV115">
        <v>20</v>
      </c>
      <c r="AW115" s="29"/>
      <c r="AX115" s="29"/>
      <c r="AZ115" s="29"/>
    </row>
    <row r="116" spans="1:52" x14ac:dyDescent="0.25">
      <c r="A116" s="28">
        <v>43343.529374999998</v>
      </c>
      <c r="B116" s="28">
        <v>43343.530208333301</v>
      </c>
      <c r="C116" s="29" t="s">
        <v>142</v>
      </c>
      <c r="D116" s="29"/>
      <c r="E116" s="27">
        <v>80</v>
      </c>
      <c r="F116" s="29"/>
      <c r="G116" s="28"/>
      <c r="H116" s="29"/>
      <c r="J116" s="29"/>
      <c r="K116" s="11">
        <v>2334</v>
      </c>
      <c r="M116" s="29"/>
      <c r="N116" s="29" t="s">
        <v>804</v>
      </c>
      <c r="P116" s="29"/>
      <c r="Q116" s="29" t="s">
        <v>146</v>
      </c>
      <c r="S116" s="29"/>
      <c r="T116" s="29" t="s">
        <v>795</v>
      </c>
      <c r="V116" s="29"/>
      <c r="W116" s="29" t="s">
        <v>854</v>
      </c>
      <c r="Y116" s="29"/>
      <c r="Z116" s="29" t="s">
        <v>258</v>
      </c>
      <c r="AB116" s="29"/>
      <c r="AC116" s="29"/>
      <c r="AD116">
        <v>0</v>
      </c>
      <c r="AE116" s="29"/>
      <c r="AF116" s="29"/>
      <c r="AG116">
        <v>0</v>
      </c>
      <c r="AH116" s="29"/>
      <c r="AI116" s="29" t="s">
        <v>800</v>
      </c>
      <c r="AJ116">
        <v>0</v>
      </c>
      <c r="AK116" s="29"/>
      <c r="AL116" s="29" t="s">
        <v>801</v>
      </c>
      <c r="AM116">
        <v>20</v>
      </c>
      <c r="AN116" s="29"/>
      <c r="AO116" s="29" t="s">
        <v>798</v>
      </c>
      <c r="AP116">
        <v>20</v>
      </c>
      <c r="AQ116" s="29"/>
      <c r="AR116" s="29" t="s">
        <v>150</v>
      </c>
      <c r="AS116">
        <v>20</v>
      </c>
      <c r="AT116" s="29"/>
      <c r="AU116" s="29" t="s">
        <v>799</v>
      </c>
      <c r="AV116">
        <v>20</v>
      </c>
      <c r="AW116" s="29"/>
      <c r="AX116" s="29"/>
      <c r="AZ116" s="29"/>
    </row>
    <row r="117" spans="1:52" x14ac:dyDescent="0.25">
      <c r="A117" s="28">
        <v>43343.530381944402</v>
      </c>
      <c r="B117" s="28">
        <v>43343.531145833302</v>
      </c>
      <c r="C117" s="29" t="s">
        <v>142</v>
      </c>
      <c r="D117" s="29"/>
      <c r="E117" s="27">
        <v>100</v>
      </c>
      <c r="F117" s="29"/>
      <c r="G117" s="28"/>
      <c r="H117" s="29"/>
      <c r="J117" s="29"/>
      <c r="K117" s="11">
        <v>2334</v>
      </c>
      <c r="M117" s="29"/>
      <c r="N117" s="29" t="s">
        <v>804</v>
      </c>
      <c r="P117" s="29"/>
      <c r="Q117" s="29" t="s">
        <v>146</v>
      </c>
      <c r="S117" s="29"/>
      <c r="T117" s="29" t="s">
        <v>795</v>
      </c>
      <c r="V117" s="29"/>
      <c r="W117" s="29" t="s">
        <v>854</v>
      </c>
      <c r="Y117" s="29"/>
      <c r="Z117" s="29" t="s">
        <v>258</v>
      </c>
      <c r="AB117" s="29"/>
      <c r="AC117" s="29"/>
      <c r="AD117">
        <v>0</v>
      </c>
      <c r="AE117" s="29"/>
      <c r="AF117" s="29"/>
      <c r="AG117">
        <v>0</v>
      </c>
      <c r="AH117" s="29"/>
      <c r="AI117" s="29" t="s">
        <v>796</v>
      </c>
      <c r="AJ117">
        <v>20</v>
      </c>
      <c r="AK117" s="29"/>
      <c r="AL117" s="29" t="s">
        <v>801</v>
      </c>
      <c r="AM117">
        <v>20</v>
      </c>
      <c r="AN117" s="29"/>
      <c r="AO117" s="29" t="s">
        <v>798</v>
      </c>
      <c r="AP117">
        <v>20</v>
      </c>
      <c r="AQ117" s="29"/>
      <c r="AR117" s="29" t="s">
        <v>150</v>
      </c>
      <c r="AS117">
        <v>20</v>
      </c>
      <c r="AT117" s="29"/>
      <c r="AU117" s="29" t="s">
        <v>799</v>
      </c>
      <c r="AV117">
        <v>20</v>
      </c>
      <c r="AW117" s="29"/>
      <c r="AX117" s="29"/>
      <c r="AZ117" s="29"/>
    </row>
    <row r="118" spans="1:52" x14ac:dyDescent="0.25">
      <c r="A118" s="28">
        <v>43343.531620370399</v>
      </c>
      <c r="B118" s="28">
        <v>43343.532708333303</v>
      </c>
      <c r="C118" s="29" t="s">
        <v>142</v>
      </c>
      <c r="D118" s="29"/>
      <c r="E118" s="27">
        <v>60</v>
      </c>
      <c r="F118" s="29"/>
      <c r="G118" s="28"/>
      <c r="H118" s="29"/>
      <c r="J118" s="29"/>
      <c r="K118" s="11">
        <v>2334</v>
      </c>
      <c r="M118" s="29"/>
      <c r="N118" s="29" t="s">
        <v>804</v>
      </c>
      <c r="P118" s="29"/>
      <c r="Q118" s="29" t="s">
        <v>146</v>
      </c>
      <c r="S118" s="29"/>
      <c r="T118" s="29" t="s">
        <v>795</v>
      </c>
      <c r="V118" s="29"/>
      <c r="W118" s="29" t="s">
        <v>854</v>
      </c>
      <c r="Y118" s="29"/>
      <c r="Z118" s="29" t="s">
        <v>258</v>
      </c>
      <c r="AB118" s="29"/>
      <c r="AC118" s="29"/>
      <c r="AD118">
        <v>0</v>
      </c>
      <c r="AE118" s="29"/>
      <c r="AF118" s="29"/>
      <c r="AG118">
        <v>0</v>
      </c>
      <c r="AH118" s="29"/>
      <c r="AI118" s="29" t="s">
        <v>800</v>
      </c>
      <c r="AJ118">
        <v>0</v>
      </c>
      <c r="AK118" s="29"/>
      <c r="AL118" s="29" t="s">
        <v>801</v>
      </c>
      <c r="AM118">
        <v>20</v>
      </c>
      <c r="AN118" s="29"/>
      <c r="AO118" s="29" t="s">
        <v>258</v>
      </c>
      <c r="AP118">
        <v>0</v>
      </c>
      <c r="AQ118" s="29"/>
      <c r="AR118" s="29" t="s">
        <v>150</v>
      </c>
      <c r="AS118">
        <v>20</v>
      </c>
      <c r="AT118" s="29"/>
      <c r="AU118" s="29" t="s">
        <v>799</v>
      </c>
      <c r="AV118">
        <v>20</v>
      </c>
      <c r="AW118" s="29"/>
      <c r="AX118" s="29"/>
      <c r="AZ118" s="29"/>
    </row>
    <row r="119" spans="1:52" x14ac:dyDescent="0.25">
      <c r="A119" s="28">
        <v>43343.532835648097</v>
      </c>
      <c r="B119" s="28">
        <v>43343.533645833297</v>
      </c>
      <c r="C119" s="29" t="s">
        <v>142</v>
      </c>
      <c r="D119" s="29"/>
      <c r="E119" s="27">
        <v>80</v>
      </c>
      <c r="F119" s="29"/>
      <c r="G119" s="28"/>
      <c r="H119" s="29"/>
      <c r="J119" s="29"/>
      <c r="K119" s="11">
        <v>2334</v>
      </c>
      <c r="M119" s="29"/>
      <c r="N119" s="29" t="s">
        <v>804</v>
      </c>
      <c r="P119" s="29"/>
      <c r="Q119" s="29" t="s">
        <v>146</v>
      </c>
      <c r="S119" s="29"/>
      <c r="T119" s="29" t="s">
        <v>795</v>
      </c>
      <c r="V119" s="29"/>
      <c r="W119" s="29" t="s">
        <v>854</v>
      </c>
      <c r="Y119" s="29"/>
      <c r="Z119" s="29" t="s">
        <v>258</v>
      </c>
      <c r="AB119" s="29"/>
      <c r="AC119" s="29"/>
      <c r="AD119">
        <v>0</v>
      </c>
      <c r="AE119" s="29"/>
      <c r="AF119" s="29"/>
      <c r="AG119">
        <v>0</v>
      </c>
      <c r="AH119" s="29"/>
      <c r="AI119" s="29" t="s">
        <v>796</v>
      </c>
      <c r="AJ119">
        <v>20</v>
      </c>
      <c r="AK119" s="29"/>
      <c r="AL119" s="29" t="s">
        <v>801</v>
      </c>
      <c r="AM119">
        <v>20</v>
      </c>
      <c r="AN119" s="29"/>
      <c r="AO119" s="29" t="s">
        <v>258</v>
      </c>
      <c r="AP119">
        <v>0</v>
      </c>
      <c r="AQ119" s="29"/>
      <c r="AR119" s="29" t="s">
        <v>150</v>
      </c>
      <c r="AS119">
        <v>20</v>
      </c>
      <c r="AT119" s="29"/>
      <c r="AU119" s="29" t="s">
        <v>799</v>
      </c>
      <c r="AV119">
        <v>20</v>
      </c>
      <c r="AW119" s="29"/>
      <c r="AX119" s="29"/>
      <c r="AZ119" s="29"/>
    </row>
    <row r="120" spans="1:52" x14ac:dyDescent="0.25">
      <c r="A120" s="28">
        <v>43343.533807870401</v>
      </c>
      <c r="B120" s="28">
        <v>43343.535914351902</v>
      </c>
      <c r="C120" s="29" t="s">
        <v>142</v>
      </c>
      <c r="D120" s="29"/>
      <c r="E120" s="27">
        <v>100</v>
      </c>
      <c r="F120" s="29"/>
      <c r="G120" s="28"/>
      <c r="H120" s="29"/>
      <c r="J120" s="29"/>
      <c r="K120" s="11">
        <v>2334</v>
      </c>
      <c r="M120" s="29"/>
      <c r="N120" s="29" t="s">
        <v>804</v>
      </c>
      <c r="P120" s="29"/>
      <c r="Q120" s="29" t="s">
        <v>146</v>
      </c>
      <c r="S120" s="29"/>
      <c r="T120" s="29" t="s">
        <v>795</v>
      </c>
      <c r="V120" s="29"/>
      <c r="W120" s="29" t="s">
        <v>854</v>
      </c>
      <c r="Y120" s="29"/>
      <c r="Z120" s="29" t="s">
        <v>150</v>
      </c>
      <c r="AB120" s="29"/>
      <c r="AC120" s="29" t="s">
        <v>800</v>
      </c>
      <c r="AD120">
        <v>0</v>
      </c>
      <c r="AE120" s="29"/>
      <c r="AF120" s="29" t="s">
        <v>801</v>
      </c>
      <c r="AG120">
        <v>0</v>
      </c>
      <c r="AH120" s="29"/>
      <c r="AI120" s="29" t="s">
        <v>796</v>
      </c>
      <c r="AJ120">
        <v>20</v>
      </c>
      <c r="AK120" s="29"/>
      <c r="AL120" s="29" t="s">
        <v>801</v>
      </c>
      <c r="AM120">
        <v>20</v>
      </c>
      <c r="AN120" s="29"/>
      <c r="AO120" s="29" t="s">
        <v>798</v>
      </c>
      <c r="AP120">
        <v>20</v>
      </c>
      <c r="AQ120" s="29"/>
      <c r="AR120" s="29" t="s">
        <v>150</v>
      </c>
      <c r="AS120">
        <v>20</v>
      </c>
      <c r="AT120" s="29"/>
      <c r="AU120" s="29" t="s">
        <v>799</v>
      </c>
      <c r="AV120">
        <v>20</v>
      </c>
      <c r="AW120" s="29"/>
      <c r="AX120" s="29"/>
      <c r="AZ120" s="29"/>
    </row>
    <row r="121" spans="1:52" x14ac:dyDescent="0.25">
      <c r="A121" s="28">
        <v>43343.536053240699</v>
      </c>
      <c r="B121" s="28">
        <v>43343.537025463003</v>
      </c>
      <c r="C121" s="29" t="s">
        <v>142</v>
      </c>
      <c r="D121" s="29"/>
      <c r="E121" s="27">
        <v>80</v>
      </c>
      <c r="F121" s="29"/>
      <c r="G121" s="28"/>
      <c r="H121" s="29"/>
      <c r="J121" s="29"/>
      <c r="K121" s="11">
        <v>2334</v>
      </c>
      <c r="M121" s="29"/>
      <c r="N121" s="29" t="s">
        <v>804</v>
      </c>
      <c r="P121" s="29"/>
      <c r="Q121" s="29" t="s">
        <v>146</v>
      </c>
      <c r="S121" s="29"/>
      <c r="T121" s="29" t="s">
        <v>795</v>
      </c>
      <c r="V121" s="29"/>
      <c r="W121" s="29" t="s">
        <v>854</v>
      </c>
      <c r="Y121" s="29"/>
      <c r="Z121" s="29" t="s">
        <v>258</v>
      </c>
      <c r="AB121" s="29"/>
      <c r="AC121" s="29"/>
      <c r="AD121">
        <v>0</v>
      </c>
      <c r="AE121" s="29"/>
      <c r="AF121" s="29"/>
      <c r="AG121">
        <v>0</v>
      </c>
      <c r="AH121" s="29"/>
      <c r="AI121" s="29" t="s">
        <v>796</v>
      </c>
      <c r="AJ121">
        <v>20</v>
      </c>
      <c r="AK121" s="29"/>
      <c r="AL121" s="29" t="s">
        <v>801</v>
      </c>
      <c r="AM121">
        <v>20</v>
      </c>
      <c r="AN121" s="29"/>
      <c r="AO121" s="29" t="s">
        <v>258</v>
      </c>
      <c r="AP121">
        <v>0</v>
      </c>
      <c r="AQ121" s="29"/>
      <c r="AR121" s="29" t="s">
        <v>150</v>
      </c>
      <c r="AS121">
        <v>20</v>
      </c>
      <c r="AT121" s="29"/>
      <c r="AU121" s="29" t="s">
        <v>799</v>
      </c>
      <c r="AV121">
        <v>20</v>
      </c>
      <c r="AW121" s="29"/>
      <c r="AX121" s="29"/>
      <c r="AZ121" s="29"/>
    </row>
    <row r="122" spans="1:52" x14ac:dyDescent="0.25">
      <c r="A122" s="28">
        <v>43343.537164351903</v>
      </c>
      <c r="B122" s="28">
        <v>43343.538437499999</v>
      </c>
      <c r="C122" s="29" t="s">
        <v>142</v>
      </c>
      <c r="D122" s="29"/>
      <c r="E122" s="27">
        <v>80</v>
      </c>
      <c r="F122" s="29"/>
      <c r="G122" s="28"/>
      <c r="H122" s="29"/>
      <c r="J122" s="29"/>
      <c r="K122" s="11">
        <v>2334</v>
      </c>
      <c r="M122" s="29"/>
      <c r="N122" s="29" t="s">
        <v>804</v>
      </c>
      <c r="P122" s="29"/>
      <c r="Q122" s="29" t="s">
        <v>146</v>
      </c>
      <c r="S122" s="29"/>
      <c r="T122" s="29" t="s">
        <v>795</v>
      </c>
      <c r="V122" s="29"/>
      <c r="W122" s="29" t="s">
        <v>854</v>
      </c>
      <c r="Y122" s="29"/>
      <c r="Z122" s="29" t="s">
        <v>258</v>
      </c>
      <c r="AB122" s="29"/>
      <c r="AC122" s="29"/>
      <c r="AD122">
        <v>0</v>
      </c>
      <c r="AE122" s="29"/>
      <c r="AF122" s="29"/>
      <c r="AG122">
        <v>0</v>
      </c>
      <c r="AH122" s="29"/>
      <c r="AI122" s="29" t="s">
        <v>796</v>
      </c>
      <c r="AJ122">
        <v>20</v>
      </c>
      <c r="AK122" s="29"/>
      <c r="AL122" s="29" t="s">
        <v>801</v>
      </c>
      <c r="AM122">
        <v>20</v>
      </c>
      <c r="AN122" s="29"/>
      <c r="AO122" s="29" t="s">
        <v>258</v>
      </c>
      <c r="AP122">
        <v>0</v>
      </c>
      <c r="AQ122" s="29"/>
      <c r="AR122" s="29" t="s">
        <v>150</v>
      </c>
      <c r="AS122">
        <v>20</v>
      </c>
      <c r="AT122" s="29"/>
      <c r="AU122" s="29" t="s">
        <v>799</v>
      </c>
      <c r="AV122">
        <v>20</v>
      </c>
      <c r="AW122" s="29"/>
      <c r="AX122" s="29"/>
      <c r="AZ122" s="29"/>
    </row>
    <row r="123" spans="1:52" x14ac:dyDescent="0.25">
      <c r="A123" s="28">
        <v>43343.5371759259</v>
      </c>
      <c r="B123" s="28">
        <v>43343.540208333303</v>
      </c>
      <c r="C123" s="29" t="s">
        <v>142</v>
      </c>
      <c r="D123" s="29"/>
      <c r="E123" s="27">
        <v>80</v>
      </c>
      <c r="F123" s="29"/>
      <c r="G123" s="28"/>
      <c r="H123" s="29"/>
      <c r="J123" s="29"/>
      <c r="K123" s="11">
        <v>2235</v>
      </c>
      <c r="M123" s="29"/>
      <c r="N123" s="29" t="s">
        <v>804</v>
      </c>
      <c r="P123" s="29"/>
      <c r="Q123" s="29" t="s">
        <v>146</v>
      </c>
      <c r="S123" s="29"/>
      <c r="T123" s="29" t="s">
        <v>162</v>
      </c>
      <c r="V123" s="29"/>
      <c r="W123" s="29" t="s">
        <v>854</v>
      </c>
      <c r="Y123" s="29"/>
      <c r="Z123" s="29" t="s">
        <v>258</v>
      </c>
      <c r="AB123" s="29"/>
      <c r="AC123" s="29"/>
      <c r="AD123">
        <v>0</v>
      </c>
      <c r="AE123" s="29"/>
      <c r="AF123" s="29"/>
      <c r="AG123">
        <v>0</v>
      </c>
      <c r="AH123" s="29"/>
      <c r="AI123" s="29" t="s">
        <v>800</v>
      </c>
      <c r="AJ123">
        <v>0</v>
      </c>
      <c r="AK123" s="29"/>
      <c r="AL123" s="29" t="s">
        <v>801</v>
      </c>
      <c r="AM123">
        <v>20</v>
      </c>
      <c r="AN123" s="29"/>
      <c r="AO123" s="29" t="s">
        <v>798</v>
      </c>
      <c r="AP123">
        <v>20</v>
      </c>
      <c r="AQ123" s="29"/>
      <c r="AR123" s="29" t="s">
        <v>150</v>
      </c>
      <c r="AS123">
        <v>20</v>
      </c>
      <c r="AT123" s="29"/>
      <c r="AU123" s="29" t="s">
        <v>799</v>
      </c>
      <c r="AV123">
        <v>20</v>
      </c>
      <c r="AW123" s="29"/>
      <c r="AX123" s="29"/>
      <c r="AZ123" s="29"/>
    </row>
    <row r="124" spans="1:52" x14ac:dyDescent="0.25">
      <c r="A124" s="28">
        <v>43343.538506944402</v>
      </c>
      <c r="B124" s="28">
        <v>43343.5397337963</v>
      </c>
      <c r="C124" s="29" t="s">
        <v>142</v>
      </c>
      <c r="D124" s="29"/>
      <c r="E124" s="27">
        <v>80</v>
      </c>
      <c r="F124" s="29"/>
      <c r="G124" s="28"/>
      <c r="H124" s="29"/>
      <c r="J124" s="29"/>
      <c r="K124" s="11">
        <v>2334</v>
      </c>
      <c r="M124" s="29"/>
      <c r="N124" s="29" t="s">
        <v>804</v>
      </c>
      <c r="P124" s="29"/>
      <c r="Q124" s="29" t="s">
        <v>146</v>
      </c>
      <c r="S124" s="29"/>
      <c r="T124" s="29" t="s">
        <v>795</v>
      </c>
      <c r="V124" s="29"/>
      <c r="W124" s="29" t="s">
        <v>854</v>
      </c>
      <c r="Y124" s="29"/>
      <c r="Z124" s="29" t="s">
        <v>258</v>
      </c>
      <c r="AB124" s="29"/>
      <c r="AC124" s="29"/>
      <c r="AD124">
        <v>0</v>
      </c>
      <c r="AE124" s="29"/>
      <c r="AF124" s="29"/>
      <c r="AG124">
        <v>0</v>
      </c>
      <c r="AH124" s="29"/>
      <c r="AI124" s="29" t="s">
        <v>800</v>
      </c>
      <c r="AJ124">
        <v>0</v>
      </c>
      <c r="AK124" s="29"/>
      <c r="AL124" s="29" t="s">
        <v>801</v>
      </c>
      <c r="AM124">
        <v>20</v>
      </c>
      <c r="AN124" s="29"/>
      <c r="AO124" s="29" t="s">
        <v>798</v>
      </c>
      <c r="AP124">
        <v>20</v>
      </c>
      <c r="AQ124" s="29"/>
      <c r="AR124" s="29" t="s">
        <v>150</v>
      </c>
      <c r="AS124">
        <v>20</v>
      </c>
      <c r="AT124" s="29"/>
      <c r="AU124" s="29" t="s">
        <v>799</v>
      </c>
      <c r="AV124">
        <v>20</v>
      </c>
      <c r="AW124" s="29"/>
      <c r="AX124" s="29"/>
      <c r="AZ124" s="29"/>
    </row>
    <row r="125" spans="1:52" x14ac:dyDescent="0.25">
      <c r="A125" s="28">
        <v>43343.541250000002</v>
      </c>
      <c r="B125" s="28">
        <v>43343.544236111098</v>
      </c>
      <c r="C125" s="29" t="s">
        <v>142</v>
      </c>
      <c r="D125" s="29"/>
      <c r="E125" s="27">
        <v>100</v>
      </c>
      <c r="F125" s="29"/>
      <c r="G125" s="28"/>
      <c r="H125" s="29"/>
      <c r="J125" s="29"/>
      <c r="K125" s="11">
        <v>2235</v>
      </c>
      <c r="M125" s="29"/>
      <c r="N125" s="29" t="s">
        <v>804</v>
      </c>
      <c r="P125" s="29"/>
      <c r="Q125" s="29" t="s">
        <v>146</v>
      </c>
      <c r="S125" s="29"/>
      <c r="T125" s="29" t="s">
        <v>162</v>
      </c>
      <c r="V125" s="29"/>
      <c r="W125" s="29" t="s">
        <v>854</v>
      </c>
      <c r="Y125" s="29"/>
      <c r="Z125" s="29" t="s">
        <v>258</v>
      </c>
      <c r="AB125" s="29"/>
      <c r="AC125" s="29"/>
      <c r="AD125">
        <v>0</v>
      </c>
      <c r="AE125" s="29"/>
      <c r="AF125" s="29"/>
      <c r="AG125">
        <v>0</v>
      </c>
      <c r="AH125" s="29"/>
      <c r="AI125" s="29" t="s">
        <v>796</v>
      </c>
      <c r="AJ125">
        <v>20</v>
      </c>
      <c r="AK125" s="29"/>
      <c r="AL125" s="29" t="s">
        <v>801</v>
      </c>
      <c r="AM125">
        <v>20</v>
      </c>
      <c r="AN125" s="29"/>
      <c r="AO125" s="29" t="s">
        <v>798</v>
      </c>
      <c r="AP125">
        <v>20</v>
      </c>
      <c r="AQ125" s="29"/>
      <c r="AR125" s="29" t="s">
        <v>150</v>
      </c>
      <c r="AS125">
        <v>20</v>
      </c>
      <c r="AT125" s="29"/>
      <c r="AU125" s="29" t="s">
        <v>799</v>
      </c>
      <c r="AV125">
        <v>20</v>
      </c>
      <c r="AW125" s="29"/>
      <c r="AX125" s="29"/>
      <c r="AZ125" s="29"/>
    </row>
    <row r="126" spans="1:52" x14ac:dyDescent="0.25">
      <c r="A126" s="28">
        <v>43343.550474536998</v>
      </c>
      <c r="B126" s="28">
        <v>43343.551469907397</v>
      </c>
      <c r="C126" s="29" t="s">
        <v>142</v>
      </c>
      <c r="D126" s="29"/>
      <c r="E126" s="27">
        <v>80</v>
      </c>
      <c r="F126" s="29"/>
      <c r="G126" s="28"/>
      <c r="H126" s="29"/>
      <c r="J126" s="29"/>
      <c r="K126" s="11">
        <v>2333</v>
      </c>
      <c r="M126" s="29"/>
      <c r="N126" s="29" t="s">
        <v>804</v>
      </c>
      <c r="P126" s="29"/>
      <c r="Q126" s="29" t="s">
        <v>146</v>
      </c>
      <c r="S126" s="29"/>
      <c r="T126" s="29" t="s">
        <v>162</v>
      </c>
      <c r="V126" s="29"/>
      <c r="W126" s="29" t="s">
        <v>854</v>
      </c>
      <c r="Y126" s="29"/>
      <c r="Z126" s="29" t="s">
        <v>258</v>
      </c>
      <c r="AB126" s="29"/>
      <c r="AC126" s="29"/>
      <c r="AD126">
        <v>0</v>
      </c>
      <c r="AE126" s="29"/>
      <c r="AF126" s="29"/>
      <c r="AG126">
        <v>0</v>
      </c>
      <c r="AH126" s="29"/>
      <c r="AI126" s="29" t="s">
        <v>800</v>
      </c>
      <c r="AJ126">
        <v>0</v>
      </c>
      <c r="AK126" s="29"/>
      <c r="AL126" s="29" t="s">
        <v>801</v>
      </c>
      <c r="AM126">
        <v>20</v>
      </c>
      <c r="AN126" s="29"/>
      <c r="AO126" s="29" t="s">
        <v>798</v>
      </c>
      <c r="AP126">
        <v>20</v>
      </c>
      <c r="AQ126" s="29"/>
      <c r="AR126" s="29" t="s">
        <v>150</v>
      </c>
      <c r="AS126">
        <v>20</v>
      </c>
      <c r="AT126" s="29"/>
      <c r="AU126" s="29" t="s">
        <v>799</v>
      </c>
      <c r="AV126">
        <v>20</v>
      </c>
      <c r="AW126" s="29"/>
      <c r="AX126" s="29"/>
      <c r="AZ126" s="29"/>
    </row>
    <row r="127" spans="1:52" x14ac:dyDescent="0.25">
      <c r="A127" s="28">
        <v>43343.552233796298</v>
      </c>
      <c r="B127" s="28">
        <v>43343.561064814799</v>
      </c>
      <c r="C127" s="29" t="s">
        <v>142</v>
      </c>
      <c r="D127" s="29"/>
      <c r="E127" s="27">
        <v>80</v>
      </c>
      <c r="F127" s="29"/>
      <c r="G127" s="28"/>
      <c r="H127" s="29"/>
      <c r="J127" s="29"/>
      <c r="K127" s="11">
        <v>2105</v>
      </c>
      <c r="M127" s="29"/>
      <c r="N127" s="29" t="s">
        <v>804</v>
      </c>
      <c r="P127" s="29"/>
      <c r="Q127" s="29" t="s">
        <v>257</v>
      </c>
      <c r="S127" s="29"/>
      <c r="T127" s="29" t="s">
        <v>171</v>
      </c>
      <c r="V127" s="29"/>
      <c r="W127" s="29" t="s">
        <v>854</v>
      </c>
      <c r="Y127" s="29"/>
      <c r="Z127" s="29" t="s">
        <v>258</v>
      </c>
      <c r="AB127" s="29"/>
      <c r="AC127" s="29"/>
      <c r="AD127">
        <v>0</v>
      </c>
      <c r="AE127" s="29"/>
      <c r="AF127" s="29"/>
      <c r="AG127">
        <v>0</v>
      </c>
      <c r="AH127" s="29"/>
      <c r="AI127" s="29" t="s">
        <v>800</v>
      </c>
      <c r="AJ127">
        <v>0</v>
      </c>
      <c r="AK127" s="29"/>
      <c r="AL127" s="29" t="s">
        <v>801</v>
      </c>
      <c r="AM127">
        <v>20</v>
      </c>
      <c r="AN127" s="29"/>
      <c r="AO127" s="29" t="s">
        <v>798</v>
      </c>
      <c r="AP127">
        <v>20</v>
      </c>
      <c r="AQ127" s="29"/>
      <c r="AR127" s="29" t="s">
        <v>150</v>
      </c>
      <c r="AS127">
        <v>20</v>
      </c>
      <c r="AT127" s="29"/>
      <c r="AU127" s="29" t="s">
        <v>799</v>
      </c>
      <c r="AV127">
        <v>20</v>
      </c>
      <c r="AW127" s="29"/>
      <c r="AX127" s="29" t="s">
        <v>2195</v>
      </c>
      <c r="AZ127" s="29"/>
    </row>
    <row r="128" spans="1:52" x14ac:dyDescent="0.25">
      <c r="A128" s="28">
        <v>43343.557847222197</v>
      </c>
      <c r="B128" s="28">
        <v>43343.5608333333</v>
      </c>
      <c r="C128" s="29" t="s">
        <v>142</v>
      </c>
      <c r="D128" s="29"/>
      <c r="E128" s="27">
        <v>100</v>
      </c>
      <c r="F128" s="29"/>
      <c r="G128" s="28"/>
      <c r="H128" s="29"/>
      <c r="J128" s="29"/>
      <c r="K128" s="11">
        <v>2503</v>
      </c>
      <c r="M128" s="29"/>
      <c r="N128" s="29" t="s">
        <v>804</v>
      </c>
      <c r="P128" s="29"/>
      <c r="Q128" s="29" t="s">
        <v>197</v>
      </c>
      <c r="S128" s="29"/>
      <c r="T128" s="29" t="s">
        <v>795</v>
      </c>
      <c r="V128" s="29"/>
      <c r="W128" s="29" t="s">
        <v>805</v>
      </c>
      <c r="Y128" s="29"/>
      <c r="Z128" s="29" t="s">
        <v>150</v>
      </c>
      <c r="AB128" s="29"/>
      <c r="AC128" s="29" t="s">
        <v>796</v>
      </c>
      <c r="AD128">
        <v>0</v>
      </c>
      <c r="AE128" s="29"/>
      <c r="AF128" s="29" t="s">
        <v>801</v>
      </c>
      <c r="AG128">
        <v>0</v>
      </c>
      <c r="AH128" s="29"/>
      <c r="AI128" s="29" t="s">
        <v>796</v>
      </c>
      <c r="AJ128">
        <v>20</v>
      </c>
      <c r="AK128" s="29"/>
      <c r="AL128" s="29" t="s">
        <v>801</v>
      </c>
      <c r="AM128">
        <v>20</v>
      </c>
      <c r="AN128" s="29"/>
      <c r="AO128" s="29" t="s">
        <v>798</v>
      </c>
      <c r="AP128">
        <v>20</v>
      </c>
      <c r="AQ128" s="29"/>
      <c r="AR128" s="29" t="s">
        <v>150</v>
      </c>
      <c r="AS128">
        <v>20</v>
      </c>
      <c r="AT128" s="29"/>
      <c r="AU128" s="29" t="s">
        <v>799</v>
      </c>
      <c r="AV128">
        <v>20</v>
      </c>
      <c r="AW128" s="29"/>
      <c r="AX128" s="29"/>
      <c r="AZ128" s="29"/>
    </row>
    <row r="129" spans="1:52" x14ac:dyDescent="0.25">
      <c r="A129" s="28">
        <v>43343.557986111096</v>
      </c>
      <c r="B129" s="28">
        <v>43343.558784722198</v>
      </c>
      <c r="C129" s="29" t="s">
        <v>142</v>
      </c>
      <c r="D129" s="29"/>
      <c r="E129" s="27">
        <v>100</v>
      </c>
      <c r="F129" s="29"/>
      <c r="G129" s="28"/>
      <c r="H129" s="29"/>
      <c r="J129" s="29"/>
      <c r="K129" s="11">
        <v>2333</v>
      </c>
      <c r="M129" s="29"/>
      <c r="N129" s="29" t="s">
        <v>804</v>
      </c>
      <c r="P129" s="29"/>
      <c r="Q129" s="29" t="s">
        <v>146</v>
      </c>
      <c r="S129" s="29"/>
      <c r="T129" s="29" t="s">
        <v>795</v>
      </c>
      <c r="V129" s="29"/>
      <c r="W129" s="29" t="s">
        <v>805</v>
      </c>
      <c r="Y129" s="29"/>
      <c r="Z129" s="29" t="s">
        <v>150</v>
      </c>
      <c r="AB129" s="29"/>
      <c r="AC129" s="29" t="s">
        <v>796</v>
      </c>
      <c r="AD129">
        <v>0</v>
      </c>
      <c r="AE129" s="29"/>
      <c r="AF129" s="29" t="s">
        <v>801</v>
      </c>
      <c r="AG129">
        <v>0</v>
      </c>
      <c r="AH129" s="29"/>
      <c r="AI129" s="29" t="s">
        <v>796</v>
      </c>
      <c r="AJ129">
        <v>20</v>
      </c>
      <c r="AK129" s="29"/>
      <c r="AL129" s="29" t="s">
        <v>801</v>
      </c>
      <c r="AM129">
        <v>20</v>
      </c>
      <c r="AN129" s="29"/>
      <c r="AO129" s="29" t="s">
        <v>798</v>
      </c>
      <c r="AP129">
        <v>20</v>
      </c>
      <c r="AQ129" s="29"/>
      <c r="AR129" s="29" t="s">
        <v>150</v>
      </c>
      <c r="AS129">
        <v>20</v>
      </c>
      <c r="AT129" s="29"/>
      <c r="AU129" s="29" t="s">
        <v>799</v>
      </c>
      <c r="AV129">
        <v>20</v>
      </c>
      <c r="AW129" s="29"/>
      <c r="AX129" s="29"/>
      <c r="AZ129" s="29"/>
    </row>
    <row r="130" spans="1:52" x14ac:dyDescent="0.25">
      <c r="A130" s="28">
        <v>43343.558877314797</v>
      </c>
      <c r="B130" s="28">
        <v>43343.559178240699</v>
      </c>
      <c r="C130" s="29" t="s">
        <v>142</v>
      </c>
      <c r="D130" s="29"/>
      <c r="E130" s="27">
        <v>80</v>
      </c>
      <c r="F130" s="29"/>
      <c r="G130" s="28"/>
      <c r="H130" s="29"/>
      <c r="J130" s="29"/>
      <c r="K130" s="11">
        <v>2333</v>
      </c>
      <c r="M130" s="29"/>
      <c r="N130" s="29" t="s">
        <v>804</v>
      </c>
      <c r="P130" s="29"/>
      <c r="Q130" s="29" t="s">
        <v>146</v>
      </c>
      <c r="S130" s="29"/>
      <c r="T130" s="29" t="s">
        <v>162</v>
      </c>
      <c r="V130" s="29"/>
      <c r="W130" s="29" t="s">
        <v>854</v>
      </c>
      <c r="Y130" s="29"/>
      <c r="Z130" s="29" t="s">
        <v>258</v>
      </c>
      <c r="AB130" s="29"/>
      <c r="AC130" s="29"/>
      <c r="AD130">
        <v>0</v>
      </c>
      <c r="AE130" s="29"/>
      <c r="AF130" s="29"/>
      <c r="AG130">
        <v>0</v>
      </c>
      <c r="AH130" s="29"/>
      <c r="AI130" s="29" t="s">
        <v>800</v>
      </c>
      <c r="AJ130">
        <v>0</v>
      </c>
      <c r="AK130" s="29"/>
      <c r="AL130" s="29" t="s">
        <v>801</v>
      </c>
      <c r="AM130">
        <v>20</v>
      </c>
      <c r="AN130" s="29"/>
      <c r="AO130" s="29" t="s">
        <v>798</v>
      </c>
      <c r="AP130">
        <v>20</v>
      </c>
      <c r="AQ130" s="29"/>
      <c r="AR130" s="29" t="s">
        <v>150</v>
      </c>
      <c r="AS130">
        <v>20</v>
      </c>
      <c r="AT130" s="29"/>
      <c r="AU130" s="29" t="s">
        <v>799</v>
      </c>
      <c r="AV130">
        <v>20</v>
      </c>
      <c r="AW130" s="29"/>
      <c r="AX130" s="29"/>
      <c r="AZ130" s="29"/>
    </row>
    <row r="131" spans="1:52" x14ac:dyDescent="0.25">
      <c r="A131" s="28">
        <v>43343.559282407397</v>
      </c>
      <c r="B131" s="28">
        <v>43343.559664351902</v>
      </c>
      <c r="C131" s="29" t="s">
        <v>142</v>
      </c>
      <c r="D131" s="29"/>
      <c r="E131" s="27">
        <v>100</v>
      </c>
      <c r="F131" s="29"/>
      <c r="G131" s="28"/>
      <c r="H131" s="29"/>
      <c r="J131" s="29"/>
      <c r="K131" s="11">
        <v>2333</v>
      </c>
      <c r="M131" s="29"/>
      <c r="N131" s="29" t="s">
        <v>804</v>
      </c>
      <c r="P131" s="29"/>
      <c r="Q131" s="29" t="s">
        <v>146</v>
      </c>
      <c r="S131" s="29"/>
      <c r="T131" s="29" t="s">
        <v>795</v>
      </c>
      <c r="V131" s="29"/>
      <c r="W131" s="29" t="s">
        <v>854</v>
      </c>
      <c r="Y131" s="29"/>
      <c r="Z131" s="29" t="s">
        <v>258</v>
      </c>
      <c r="AB131" s="29"/>
      <c r="AC131" s="29"/>
      <c r="AD131">
        <v>0</v>
      </c>
      <c r="AE131" s="29"/>
      <c r="AF131" s="29"/>
      <c r="AG131">
        <v>0</v>
      </c>
      <c r="AH131" s="29"/>
      <c r="AI131" s="29" t="s">
        <v>796</v>
      </c>
      <c r="AJ131">
        <v>20</v>
      </c>
      <c r="AK131" s="29"/>
      <c r="AL131" s="29" t="s">
        <v>801</v>
      </c>
      <c r="AM131">
        <v>20</v>
      </c>
      <c r="AN131" s="29"/>
      <c r="AO131" s="29" t="s">
        <v>798</v>
      </c>
      <c r="AP131">
        <v>20</v>
      </c>
      <c r="AQ131" s="29"/>
      <c r="AR131" s="29" t="s">
        <v>150</v>
      </c>
      <c r="AS131">
        <v>20</v>
      </c>
      <c r="AT131" s="29"/>
      <c r="AU131" s="29" t="s">
        <v>799</v>
      </c>
      <c r="AV131">
        <v>20</v>
      </c>
      <c r="AW131" s="29"/>
      <c r="AX131" s="29"/>
      <c r="AZ131" s="29"/>
    </row>
    <row r="132" spans="1:52" x14ac:dyDescent="0.25">
      <c r="A132" s="28">
        <v>43343.559733796297</v>
      </c>
      <c r="B132" s="28">
        <v>43343.560173611098</v>
      </c>
      <c r="C132" s="29" t="s">
        <v>142</v>
      </c>
      <c r="D132" s="29"/>
      <c r="E132" s="27">
        <v>60</v>
      </c>
      <c r="F132" s="29"/>
      <c r="G132" s="28"/>
      <c r="H132" s="29"/>
      <c r="J132" s="29"/>
      <c r="K132" s="11">
        <v>2333</v>
      </c>
      <c r="M132" s="29"/>
      <c r="N132" s="29" t="s">
        <v>804</v>
      </c>
      <c r="P132" s="29"/>
      <c r="Q132" s="29" t="s">
        <v>146</v>
      </c>
      <c r="S132" s="29"/>
      <c r="T132" s="29" t="s">
        <v>795</v>
      </c>
      <c r="V132" s="29"/>
      <c r="W132" s="29" t="s">
        <v>805</v>
      </c>
      <c r="Y132" s="29"/>
      <c r="Z132" s="29" t="s">
        <v>258</v>
      </c>
      <c r="AB132" s="29"/>
      <c r="AC132" s="29"/>
      <c r="AD132">
        <v>0</v>
      </c>
      <c r="AE132" s="29"/>
      <c r="AF132" s="29"/>
      <c r="AG132">
        <v>0</v>
      </c>
      <c r="AH132" s="29"/>
      <c r="AI132" s="29" t="s">
        <v>800</v>
      </c>
      <c r="AJ132">
        <v>0</v>
      </c>
      <c r="AK132" s="29"/>
      <c r="AL132" s="29" t="s">
        <v>801</v>
      </c>
      <c r="AM132">
        <v>20</v>
      </c>
      <c r="AN132" s="29"/>
      <c r="AO132" s="29" t="s">
        <v>798</v>
      </c>
      <c r="AP132">
        <v>20</v>
      </c>
      <c r="AQ132" s="29"/>
      <c r="AR132" s="29" t="s">
        <v>150</v>
      </c>
      <c r="AS132">
        <v>20</v>
      </c>
      <c r="AT132" s="29"/>
      <c r="AU132" s="29" t="s">
        <v>258</v>
      </c>
      <c r="AV132">
        <v>0</v>
      </c>
      <c r="AW132" s="29"/>
      <c r="AX132" s="29"/>
      <c r="AZ132" s="29"/>
    </row>
    <row r="133" spans="1:52" x14ac:dyDescent="0.25">
      <c r="A133" s="28">
        <v>43343.560196759303</v>
      </c>
      <c r="B133" s="28">
        <v>43343.561990740702</v>
      </c>
      <c r="C133" s="29" t="s">
        <v>142</v>
      </c>
      <c r="D133" s="29"/>
      <c r="E133" s="27">
        <v>100</v>
      </c>
      <c r="F133" s="29"/>
      <c r="G133" s="28"/>
      <c r="H133" s="29"/>
      <c r="J133" s="29"/>
      <c r="K133" s="11">
        <v>2211</v>
      </c>
      <c r="M133" s="29"/>
      <c r="N133" s="29" t="s">
        <v>804</v>
      </c>
      <c r="P133" s="29"/>
      <c r="Q133" s="29" t="s">
        <v>146</v>
      </c>
      <c r="S133" s="29"/>
      <c r="T133" s="29" t="s">
        <v>339</v>
      </c>
      <c r="V133" s="29"/>
      <c r="W133" s="29" t="s">
        <v>854</v>
      </c>
      <c r="Y133" s="29"/>
      <c r="Z133" s="29" t="s">
        <v>258</v>
      </c>
      <c r="AB133" s="29"/>
      <c r="AC133" s="29"/>
      <c r="AD133">
        <v>0</v>
      </c>
      <c r="AE133" s="29"/>
      <c r="AF133" s="29"/>
      <c r="AG133">
        <v>0</v>
      </c>
      <c r="AH133" s="29"/>
      <c r="AI133" s="29" t="s">
        <v>796</v>
      </c>
      <c r="AJ133">
        <v>20</v>
      </c>
      <c r="AK133" s="29"/>
      <c r="AL133" s="29" t="s">
        <v>801</v>
      </c>
      <c r="AM133">
        <v>20</v>
      </c>
      <c r="AN133" s="29"/>
      <c r="AO133" s="29" t="s">
        <v>798</v>
      </c>
      <c r="AP133">
        <v>20</v>
      </c>
      <c r="AQ133" s="29"/>
      <c r="AR133" s="29" t="s">
        <v>150</v>
      </c>
      <c r="AS133">
        <v>20</v>
      </c>
      <c r="AT133" s="29"/>
      <c r="AU133" s="29" t="s">
        <v>799</v>
      </c>
      <c r="AV133">
        <v>20</v>
      </c>
      <c r="AW133" s="29"/>
      <c r="AX133" s="29"/>
      <c r="AZ133" s="29"/>
    </row>
    <row r="134" spans="1:52" x14ac:dyDescent="0.25">
      <c r="A134" s="28">
        <v>43343.560277777797</v>
      </c>
      <c r="B134" s="28">
        <v>43343.560798611099</v>
      </c>
      <c r="C134" s="29" t="s">
        <v>142</v>
      </c>
      <c r="D134" s="29"/>
      <c r="E134" s="27">
        <v>60</v>
      </c>
      <c r="F134" s="29"/>
      <c r="G134" s="28"/>
      <c r="H134" s="29"/>
      <c r="J134" s="29"/>
      <c r="K134" s="11">
        <v>2333</v>
      </c>
      <c r="M134" s="29"/>
      <c r="N134" s="29" t="s">
        <v>804</v>
      </c>
      <c r="P134" s="29"/>
      <c r="Q134" s="29" t="s">
        <v>146</v>
      </c>
      <c r="S134" s="29"/>
      <c r="T134" s="29" t="s">
        <v>795</v>
      </c>
      <c r="V134" s="29"/>
      <c r="W134" s="29" t="s">
        <v>805</v>
      </c>
      <c r="Y134" s="29"/>
      <c r="Z134" s="29" t="s">
        <v>258</v>
      </c>
      <c r="AB134" s="29"/>
      <c r="AC134" s="29"/>
      <c r="AD134">
        <v>0</v>
      </c>
      <c r="AE134" s="29"/>
      <c r="AF134" s="29"/>
      <c r="AG134">
        <v>0</v>
      </c>
      <c r="AH134" s="29"/>
      <c r="AI134" s="29" t="s">
        <v>800</v>
      </c>
      <c r="AJ134">
        <v>0</v>
      </c>
      <c r="AK134" s="29"/>
      <c r="AL134" s="29" t="s">
        <v>801</v>
      </c>
      <c r="AM134">
        <v>20</v>
      </c>
      <c r="AN134" s="29"/>
      <c r="AO134" s="29" t="s">
        <v>798</v>
      </c>
      <c r="AP134">
        <v>20</v>
      </c>
      <c r="AQ134" s="29"/>
      <c r="AR134" s="29" t="s">
        <v>150</v>
      </c>
      <c r="AS134">
        <v>20</v>
      </c>
      <c r="AT134" s="29"/>
      <c r="AU134" s="29" t="s">
        <v>258</v>
      </c>
      <c r="AV134">
        <v>0</v>
      </c>
      <c r="AW134" s="29"/>
      <c r="AX134" s="29"/>
      <c r="AZ134" s="29"/>
    </row>
    <row r="135" spans="1:52" x14ac:dyDescent="0.25">
      <c r="A135" s="28">
        <v>43343.560856481497</v>
      </c>
      <c r="B135" s="28">
        <v>43343.561215277798</v>
      </c>
      <c r="C135" s="29" t="s">
        <v>142</v>
      </c>
      <c r="D135" s="29"/>
      <c r="E135" s="27">
        <v>80</v>
      </c>
      <c r="F135" s="29"/>
      <c r="G135" s="28"/>
      <c r="H135" s="29"/>
      <c r="J135" s="29"/>
      <c r="K135" s="11">
        <v>2333</v>
      </c>
      <c r="M135" s="29"/>
      <c r="N135" s="29" t="s">
        <v>804</v>
      </c>
      <c r="P135" s="29"/>
      <c r="Q135" s="29" t="s">
        <v>146</v>
      </c>
      <c r="S135" s="29"/>
      <c r="T135" s="29" t="s">
        <v>795</v>
      </c>
      <c r="V135" s="29"/>
      <c r="W135" s="29" t="s">
        <v>854</v>
      </c>
      <c r="Y135" s="29"/>
      <c r="Z135" s="29" t="s">
        <v>258</v>
      </c>
      <c r="AB135" s="29"/>
      <c r="AC135" s="29"/>
      <c r="AD135">
        <v>0</v>
      </c>
      <c r="AE135" s="29"/>
      <c r="AF135" s="29"/>
      <c r="AG135">
        <v>0</v>
      </c>
      <c r="AH135" s="29"/>
      <c r="AI135" s="29" t="s">
        <v>800</v>
      </c>
      <c r="AJ135">
        <v>0</v>
      </c>
      <c r="AK135" s="29"/>
      <c r="AL135" s="29" t="s">
        <v>801</v>
      </c>
      <c r="AM135">
        <v>20</v>
      </c>
      <c r="AN135" s="29"/>
      <c r="AO135" s="29" t="s">
        <v>798</v>
      </c>
      <c r="AP135">
        <v>20</v>
      </c>
      <c r="AQ135" s="29"/>
      <c r="AR135" s="29" t="s">
        <v>150</v>
      </c>
      <c r="AS135">
        <v>20</v>
      </c>
      <c r="AT135" s="29"/>
      <c r="AU135" s="29" t="s">
        <v>799</v>
      </c>
      <c r="AV135">
        <v>20</v>
      </c>
      <c r="AW135" s="29"/>
      <c r="AX135" s="29"/>
      <c r="AZ135" s="29"/>
    </row>
    <row r="136" spans="1:52" x14ac:dyDescent="0.25">
      <c r="A136" s="28">
        <v>43343.5609722222</v>
      </c>
      <c r="B136" s="28">
        <v>43343.5613773148</v>
      </c>
      <c r="C136" s="29" t="s">
        <v>142</v>
      </c>
      <c r="D136" s="29"/>
      <c r="E136" s="27">
        <v>100</v>
      </c>
      <c r="F136" s="29"/>
      <c r="G136" s="28"/>
      <c r="H136" s="29"/>
      <c r="J136" s="29"/>
      <c r="K136" s="11">
        <v>2503</v>
      </c>
      <c r="M136" s="29"/>
      <c r="N136" s="29" t="s">
        <v>804</v>
      </c>
      <c r="P136" s="29"/>
      <c r="Q136" s="29" t="s">
        <v>197</v>
      </c>
      <c r="S136" s="29"/>
      <c r="T136" s="29" t="s">
        <v>795</v>
      </c>
      <c r="V136" s="29"/>
      <c r="W136" s="29" t="s">
        <v>805</v>
      </c>
      <c r="Y136" s="29"/>
      <c r="Z136" s="29" t="s">
        <v>150</v>
      </c>
      <c r="AB136" s="29"/>
      <c r="AC136" s="29" t="s">
        <v>796</v>
      </c>
      <c r="AD136">
        <v>0</v>
      </c>
      <c r="AE136" s="29"/>
      <c r="AF136" s="29" t="s">
        <v>801</v>
      </c>
      <c r="AG136">
        <v>0</v>
      </c>
      <c r="AH136" s="29"/>
      <c r="AI136" s="29" t="s">
        <v>796</v>
      </c>
      <c r="AJ136">
        <v>20</v>
      </c>
      <c r="AK136" s="29"/>
      <c r="AL136" s="29" t="s">
        <v>801</v>
      </c>
      <c r="AM136">
        <v>20</v>
      </c>
      <c r="AN136" s="29"/>
      <c r="AO136" s="29" t="s">
        <v>798</v>
      </c>
      <c r="AP136">
        <v>20</v>
      </c>
      <c r="AQ136" s="29"/>
      <c r="AR136" s="29" t="s">
        <v>150</v>
      </c>
      <c r="AS136">
        <v>20</v>
      </c>
      <c r="AT136" s="29"/>
      <c r="AU136" s="29" t="s">
        <v>799</v>
      </c>
      <c r="AV136">
        <v>20</v>
      </c>
      <c r="AW136" s="29"/>
      <c r="AX136" s="29"/>
      <c r="AZ136" s="29"/>
    </row>
    <row r="137" spans="1:52" x14ac:dyDescent="0.25">
      <c r="A137" s="28">
        <v>43343.561365740701</v>
      </c>
      <c r="B137" s="28">
        <v>43343.561793981498</v>
      </c>
      <c r="C137" s="29" t="s">
        <v>142</v>
      </c>
      <c r="D137" s="29"/>
      <c r="E137" s="27">
        <v>80</v>
      </c>
      <c r="F137" s="29"/>
      <c r="G137" s="28"/>
      <c r="H137" s="29"/>
      <c r="J137" s="29"/>
      <c r="K137" s="11">
        <v>2333</v>
      </c>
      <c r="M137" s="29"/>
      <c r="N137" s="29" t="s">
        <v>804</v>
      </c>
      <c r="P137" s="29"/>
      <c r="Q137" s="29" t="s">
        <v>146</v>
      </c>
      <c r="S137" s="29"/>
      <c r="T137" s="29" t="s">
        <v>795</v>
      </c>
      <c r="V137" s="29"/>
      <c r="W137" s="29" t="s">
        <v>854</v>
      </c>
      <c r="Y137" s="29"/>
      <c r="Z137" s="29" t="s">
        <v>258</v>
      </c>
      <c r="AB137" s="29"/>
      <c r="AC137" s="29"/>
      <c r="AD137">
        <v>0</v>
      </c>
      <c r="AE137" s="29"/>
      <c r="AF137" s="29"/>
      <c r="AG137">
        <v>0</v>
      </c>
      <c r="AH137" s="29"/>
      <c r="AI137" s="29" t="s">
        <v>800</v>
      </c>
      <c r="AJ137">
        <v>0</v>
      </c>
      <c r="AK137" s="29"/>
      <c r="AL137" s="29" t="s">
        <v>801</v>
      </c>
      <c r="AM137">
        <v>20</v>
      </c>
      <c r="AN137" s="29"/>
      <c r="AO137" s="29" t="s">
        <v>798</v>
      </c>
      <c r="AP137">
        <v>20</v>
      </c>
      <c r="AQ137" s="29"/>
      <c r="AR137" s="29" t="s">
        <v>150</v>
      </c>
      <c r="AS137">
        <v>20</v>
      </c>
      <c r="AT137" s="29"/>
      <c r="AU137" s="29" t="s">
        <v>799</v>
      </c>
      <c r="AV137">
        <v>20</v>
      </c>
      <c r="AW137" s="29"/>
      <c r="AX137" s="29"/>
      <c r="AZ137" s="29"/>
    </row>
    <row r="138" spans="1:52" x14ac:dyDescent="0.25">
      <c r="A138" s="28">
        <v>43343.561493055597</v>
      </c>
      <c r="B138" s="28">
        <v>43343.561817129601</v>
      </c>
      <c r="C138" s="29" t="s">
        <v>142</v>
      </c>
      <c r="D138" s="29"/>
      <c r="E138" s="27">
        <v>100</v>
      </c>
      <c r="F138" s="29"/>
      <c r="G138" s="28"/>
      <c r="H138" s="29"/>
      <c r="J138" s="29"/>
      <c r="K138" s="11">
        <v>2503</v>
      </c>
      <c r="M138" s="29"/>
      <c r="N138" s="29" t="s">
        <v>804</v>
      </c>
      <c r="P138" s="29"/>
      <c r="Q138" s="29" t="s">
        <v>197</v>
      </c>
      <c r="S138" s="29"/>
      <c r="T138" s="29" t="s">
        <v>795</v>
      </c>
      <c r="V138" s="29"/>
      <c r="W138" s="29" t="s">
        <v>854</v>
      </c>
      <c r="Y138" s="29"/>
      <c r="Z138" s="29" t="s">
        <v>150</v>
      </c>
      <c r="AB138" s="29"/>
      <c r="AC138" s="29" t="s">
        <v>796</v>
      </c>
      <c r="AD138">
        <v>0</v>
      </c>
      <c r="AE138" s="29"/>
      <c r="AF138" s="29" t="s">
        <v>801</v>
      </c>
      <c r="AG138">
        <v>0</v>
      </c>
      <c r="AH138" s="29"/>
      <c r="AI138" s="29" t="s">
        <v>796</v>
      </c>
      <c r="AJ138">
        <v>20</v>
      </c>
      <c r="AK138" s="29"/>
      <c r="AL138" s="29" t="s">
        <v>801</v>
      </c>
      <c r="AM138">
        <v>20</v>
      </c>
      <c r="AN138" s="29"/>
      <c r="AO138" s="29" t="s">
        <v>798</v>
      </c>
      <c r="AP138">
        <v>20</v>
      </c>
      <c r="AQ138" s="29"/>
      <c r="AR138" s="29" t="s">
        <v>150</v>
      </c>
      <c r="AS138">
        <v>20</v>
      </c>
      <c r="AT138" s="29"/>
      <c r="AU138" s="29" t="s">
        <v>799</v>
      </c>
      <c r="AV138">
        <v>20</v>
      </c>
      <c r="AW138" s="29"/>
      <c r="AX138" s="29"/>
      <c r="AZ138" s="29"/>
    </row>
    <row r="139" spans="1:52" x14ac:dyDescent="0.25">
      <c r="A139" s="28">
        <v>43343.561863425901</v>
      </c>
      <c r="B139" s="28">
        <v>43343.562210648102</v>
      </c>
      <c r="C139" s="29" t="s">
        <v>142</v>
      </c>
      <c r="D139" s="29"/>
      <c r="E139" s="27">
        <v>80</v>
      </c>
      <c r="F139" s="29"/>
      <c r="G139" s="28"/>
      <c r="H139" s="29"/>
      <c r="J139" s="29"/>
      <c r="K139" s="11">
        <v>2333</v>
      </c>
      <c r="M139" s="29"/>
      <c r="N139" s="29" t="s">
        <v>804</v>
      </c>
      <c r="P139" s="29"/>
      <c r="Q139" s="29" t="s">
        <v>146</v>
      </c>
      <c r="S139" s="29"/>
      <c r="T139" s="29" t="s">
        <v>795</v>
      </c>
      <c r="V139" s="29"/>
      <c r="W139" s="29" t="s">
        <v>805</v>
      </c>
      <c r="Y139" s="29"/>
      <c r="Z139" s="29" t="s">
        <v>150</v>
      </c>
      <c r="AB139" s="29"/>
      <c r="AC139" s="29" t="s">
        <v>796</v>
      </c>
      <c r="AD139">
        <v>0</v>
      </c>
      <c r="AE139" s="29"/>
      <c r="AF139" s="29" t="s">
        <v>797</v>
      </c>
      <c r="AG139">
        <v>0</v>
      </c>
      <c r="AH139" s="29"/>
      <c r="AI139" s="29" t="s">
        <v>796</v>
      </c>
      <c r="AJ139">
        <v>20</v>
      </c>
      <c r="AK139" s="29"/>
      <c r="AL139" s="29" t="s">
        <v>797</v>
      </c>
      <c r="AM139">
        <v>0</v>
      </c>
      <c r="AN139" s="29"/>
      <c r="AO139" s="29" t="s">
        <v>798</v>
      </c>
      <c r="AP139">
        <v>20</v>
      </c>
      <c r="AQ139" s="29"/>
      <c r="AR139" s="29" t="s">
        <v>150</v>
      </c>
      <c r="AS139">
        <v>20</v>
      </c>
      <c r="AT139" s="29"/>
      <c r="AU139" s="29" t="s">
        <v>799</v>
      </c>
      <c r="AV139">
        <v>20</v>
      </c>
      <c r="AW139" s="29"/>
      <c r="AX139" s="29"/>
      <c r="AZ139" s="29"/>
    </row>
    <row r="140" spans="1:52" x14ac:dyDescent="0.25">
      <c r="A140" s="28">
        <v>43343.561898148102</v>
      </c>
      <c r="B140" s="28">
        <v>43343.562210648102</v>
      </c>
      <c r="C140" s="29" t="s">
        <v>142</v>
      </c>
      <c r="D140" s="29"/>
      <c r="E140" s="27">
        <v>100</v>
      </c>
      <c r="F140" s="29"/>
      <c r="G140" s="28"/>
      <c r="H140" s="29"/>
      <c r="J140" s="29"/>
      <c r="K140" s="11">
        <v>2503</v>
      </c>
      <c r="M140" s="29"/>
      <c r="N140" s="29" t="s">
        <v>804</v>
      </c>
      <c r="P140" s="29"/>
      <c r="Q140" s="29" t="s">
        <v>197</v>
      </c>
      <c r="S140" s="29"/>
      <c r="T140" s="29" t="s">
        <v>147</v>
      </c>
      <c r="V140" s="29"/>
      <c r="W140" s="29" t="s">
        <v>854</v>
      </c>
      <c r="Y140" s="29"/>
      <c r="Z140" s="29" t="s">
        <v>258</v>
      </c>
      <c r="AB140" s="29"/>
      <c r="AC140" s="29"/>
      <c r="AD140">
        <v>0</v>
      </c>
      <c r="AE140" s="29"/>
      <c r="AF140" s="29"/>
      <c r="AG140">
        <v>0</v>
      </c>
      <c r="AH140" s="29"/>
      <c r="AI140" s="29" t="s">
        <v>796</v>
      </c>
      <c r="AJ140">
        <v>20</v>
      </c>
      <c r="AK140" s="29"/>
      <c r="AL140" s="29" t="s">
        <v>801</v>
      </c>
      <c r="AM140">
        <v>20</v>
      </c>
      <c r="AN140" s="29"/>
      <c r="AO140" s="29" t="s">
        <v>798</v>
      </c>
      <c r="AP140">
        <v>20</v>
      </c>
      <c r="AQ140" s="29"/>
      <c r="AR140" s="29" t="s">
        <v>150</v>
      </c>
      <c r="AS140">
        <v>20</v>
      </c>
      <c r="AT140" s="29"/>
      <c r="AU140" s="29" t="s">
        <v>799</v>
      </c>
      <c r="AV140">
        <v>20</v>
      </c>
      <c r="AW140" s="29"/>
      <c r="AX140" s="29"/>
      <c r="AZ140" s="29"/>
    </row>
    <row r="141" spans="1:52" x14ac:dyDescent="0.25">
      <c r="A141" s="28">
        <v>43343.562129629601</v>
      </c>
      <c r="B141" s="28">
        <v>43343.564270833303</v>
      </c>
      <c r="C141" s="29" t="s">
        <v>142</v>
      </c>
      <c r="D141" s="29"/>
      <c r="E141" s="27">
        <v>80</v>
      </c>
      <c r="F141" s="29"/>
      <c r="G141" s="28"/>
      <c r="H141" s="29"/>
      <c r="J141" s="29"/>
      <c r="K141" s="11">
        <v>2211</v>
      </c>
      <c r="M141" s="29"/>
      <c r="N141" s="29" t="s">
        <v>804</v>
      </c>
      <c r="P141" s="29"/>
      <c r="Q141" s="29" t="s">
        <v>146</v>
      </c>
      <c r="S141" s="29"/>
      <c r="T141" s="29" t="s">
        <v>339</v>
      </c>
      <c r="V141" s="29"/>
      <c r="W141" s="29" t="s">
        <v>854</v>
      </c>
      <c r="Y141" s="29"/>
      <c r="Z141" s="29" t="s">
        <v>258</v>
      </c>
      <c r="AB141" s="29"/>
      <c r="AC141" s="29"/>
      <c r="AD141">
        <v>0</v>
      </c>
      <c r="AE141" s="29"/>
      <c r="AF141" s="29"/>
      <c r="AG141">
        <v>0</v>
      </c>
      <c r="AH141" s="29"/>
      <c r="AI141" s="29" t="s">
        <v>800</v>
      </c>
      <c r="AJ141">
        <v>0</v>
      </c>
      <c r="AK141" s="29"/>
      <c r="AL141" s="29" t="s">
        <v>801</v>
      </c>
      <c r="AM141">
        <v>20</v>
      </c>
      <c r="AN141" s="29"/>
      <c r="AO141" s="29" t="s">
        <v>798</v>
      </c>
      <c r="AP141">
        <v>20</v>
      </c>
      <c r="AQ141" s="29"/>
      <c r="AR141" s="29" t="s">
        <v>150</v>
      </c>
      <c r="AS141">
        <v>20</v>
      </c>
      <c r="AT141" s="29"/>
      <c r="AU141" s="29" t="s">
        <v>799</v>
      </c>
      <c r="AV141">
        <v>20</v>
      </c>
      <c r="AW141" s="29"/>
      <c r="AX141" s="29"/>
      <c r="AZ141" s="29"/>
    </row>
    <row r="142" spans="1:52" x14ac:dyDescent="0.25">
      <c r="A142" s="28">
        <v>43343.562291666698</v>
      </c>
      <c r="B142" s="28">
        <v>43343.562743055598</v>
      </c>
      <c r="C142" s="29" t="s">
        <v>142</v>
      </c>
      <c r="D142" s="29"/>
      <c r="E142" s="27">
        <v>80</v>
      </c>
      <c r="F142" s="29"/>
      <c r="G142" s="28"/>
      <c r="H142" s="29"/>
      <c r="J142" s="29"/>
      <c r="K142" s="11">
        <v>2333</v>
      </c>
      <c r="M142" s="29"/>
      <c r="N142" s="29" t="s">
        <v>804</v>
      </c>
      <c r="P142" s="29"/>
      <c r="Q142" s="29" t="s">
        <v>146</v>
      </c>
      <c r="S142" s="29"/>
      <c r="T142" s="29" t="s">
        <v>795</v>
      </c>
      <c r="V142" s="29"/>
      <c r="W142" s="29" t="s">
        <v>805</v>
      </c>
      <c r="Y142" s="29"/>
      <c r="Z142" s="29" t="s">
        <v>150</v>
      </c>
      <c r="AB142" s="29"/>
      <c r="AC142" s="29" t="s">
        <v>796</v>
      </c>
      <c r="AD142">
        <v>0</v>
      </c>
      <c r="AE142" s="29"/>
      <c r="AF142" s="29" t="s">
        <v>801</v>
      </c>
      <c r="AG142">
        <v>0</v>
      </c>
      <c r="AH142" s="29"/>
      <c r="AI142" s="29" t="s">
        <v>796</v>
      </c>
      <c r="AJ142">
        <v>20</v>
      </c>
      <c r="AK142" s="29"/>
      <c r="AL142" s="29" t="s">
        <v>797</v>
      </c>
      <c r="AM142">
        <v>0</v>
      </c>
      <c r="AN142" s="29"/>
      <c r="AO142" s="29" t="s">
        <v>798</v>
      </c>
      <c r="AP142">
        <v>20</v>
      </c>
      <c r="AQ142" s="29"/>
      <c r="AR142" s="29" t="s">
        <v>150</v>
      </c>
      <c r="AS142">
        <v>20</v>
      </c>
      <c r="AT142" s="29"/>
      <c r="AU142" s="29" t="s">
        <v>799</v>
      </c>
      <c r="AV142">
        <v>20</v>
      </c>
      <c r="AW142" s="29"/>
      <c r="AX142" s="29"/>
      <c r="AZ142" s="29"/>
    </row>
    <row r="143" spans="1:52" x14ac:dyDescent="0.25">
      <c r="A143" s="28">
        <v>43343.564351851797</v>
      </c>
      <c r="B143" s="28">
        <v>43343.564699074101</v>
      </c>
      <c r="C143" s="29" t="s">
        <v>142</v>
      </c>
      <c r="D143" s="29"/>
      <c r="E143" s="27">
        <v>100</v>
      </c>
      <c r="F143" s="29"/>
      <c r="G143" s="28"/>
      <c r="H143" s="29"/>
      <c r="J143" s="29"/>
      <c r="K143" s="11">
        <v>2211</v>
      </c>
      <c r="M143" s="29"/>
      <c r="N143" s="29" t="s">
        <v>804</v>
      </c>
      <c r="P143" s="29"/>
      <c r="Q143" s="29" t="s">
        <v>146</v>
      </c>
      <c r="S143" s="29"/>
      <c r="T143" s="29" t="s">
        <v>339</v>
      </c>
      <c r="V143" s="29"/>
      <c r="W143" s="29" t="s">
        <v>854</v>
      </c>
      <c r="Y143" s="29"/>
      <c r="Z143" s="29" t="s">
        <v>258</v>
      </c>
      <c r="AB143" s="29"/>
      <c r="AC143" s="29"/>
      <c r="AD143">
        <v>0</v>
      </c>
      <c r="AE143" s="29"/>
      <c r="AF143" s="29"/>
      <c r="AG143">
        <v>0</v>
      </c>
      <c r="AH143" s="29"/>
      <c r="AI143" s="29" t="s">
        <v>796</v>
      </c>
      <c r="AJ143">
        <v>20</v>
      </c>
      <c r="AK143" s="29"/>
      <c r="AL143" s="29" t="s">
        <v>801</v>
      </c>
      <c r="AM143">
        <v>20</v>
      </c>
      <c r="AN143" s="29"/>
      <c r="AO143" s="29" t="s">
        <v>798</v>
      </c>
      <c r="AP143">
        <v>20</v>
      </c>
      <c r="AQ143" s="29"/>
      <c r="AR143" s="29" t="s">
        <v>150</v>
      </c>
      <c r="AS143">
        <v>20</v>
      </c>
      <c r="AT143" s="29"/>
      <c r="AU143" s="29" t="s">
        <v>799</v>
      </c>
      <c r="AV143">
        <v>20</v>
      </c>
      <c r="AW143" s="29"/>
      <c r="AX143" s="29"/>
      <c r="AZ143" s="29"/>
    </row>
    <row r="144" spans="1:52" x14ac:dyDescent="0.25">
      <c r="A144" s="28">
        <v>43343.564803240697</v>
      </c>
      <c r="B144" s="28">
        <v>43343.565254629597</v>
      </c>
      <c r="C144" s="29" t="s">
        <v>142</v>
      </c>
      <c r="D144" s="29"/>
      <c r="E144" s="27">
        <v>80</v>
      </c>
      <c r="F144" s="29"/>
      <c r="G144" s="28"/>
      <c r="H144" s="29"/>
      <c r="J144" s="29"/>
      <c r="K144" s="11">
        <v>2211</v>
      </c>
      <c r="M144" s="29"/>
      <c r="N144" s="29" t="s">
        <v>804</v>
      </c>
      <c r="P144" s="29"/>
      <c r="Q144" s="29" t="s">
        <v>146</v>
      </c>
      <c r="S144" s="29"/>
      <c r="T144" s="29" t="s">
        <v>339</v>
      </c>
      <c r="V144" s="29"/>
      <c r="W144" s="29" t="s">
        <v>854</v>
      </c>
      <c r="Y144" s="29"/>
      <c r="Z144" s="29" t="s">
        <v>258</v>
      </c>
      <c r="AB144" s="29"/>
      <c r="AC144" s="29"/>
      <c r="AD144">
        <v>0</v>
      </c>
      <c r="AE144" s="29"/>
      <c r="AF144" s="29"/>
      <c r="AG144">
        <v>0</v>
      </c>
      <c r="AH144" s="29"/>
      <c r="AI144" s="29" t="s">
        <v>800</v>
      </c>
      <c r="AJ144">
        <v>0</v>
      </c>
      <c r="AK144" s="29"/>
      <c r="AL144" s="29" t="s">
        <v>801</v>
      </c>
      <c r="AM144">
        <v>20</v>
      </c>
      <c r="AN144" s="29"/>
      <c r="AO144" s="29" t="s">
        <v>798</v>
      </c>
      <c r="AP144">
        <v>20</v>
      </c>
      <c r="AQ144" s="29"/>
      <c r="AR144" s="29" t="s">
        <v>150</v>
      </c>
      <c r="AS144">
        <v>20</v>
      </c>
      <c r="AT144" s="29"/>
      <c r="AU144" s="29" t="s">
        <v>799</v>
      </c>
      <c r="AV144">
        <v>20</v>
      </c>
      <c r="AW144" s="29"/>
      <c r="AX144" s="29"/>
      <c r="AZ144" s="29"/>
    </row>
    <row r="145" spans="1:52" x14ac:dyDescent="0.25">
      <c r="A145" s="28">
        <v>43343.565312500003</v>
      </c>
      <c r="B145" s="28">
        <v>43343.565925925897</v>
      </c>
      <c r="C145" s="29" t="s">
        <v>142</v>
      </c>
      <c r="D145" s="29"/>
      <c r="E145" s="27">
        <v>100</v>
      </c>
      <c r="F145" s="29"/>
      <c r="G145" s="28"/>
      <c r="H145" s="29"/>
      <c r="J145" s="29"/>
      <c r="K145" s="11">
        <v>2211</v>
      </c>
      <c r="M145" s="29"/>
      <c r="N145" s="29" t="s">
        <v>804</v>
      </c>
      <c r="P145" s="29"/>
      <c r="Q145" s="29" t="s">
        <v>146</v>
      </c>
      <c r="S145" s="29"/>
      <c r="T145" s="29" t="s">
        <v>339</v>
      </c>
      <c r="V145" s="29"/>
      <c r="W145" s="29" t="s">
        <v>854</v>
      </c>
      <c r="Y145" s="29"/>
      <c r="Z145" s="29" t="s">
        <v>258</v>
      </c>
      <c r="AB145" s="29"/>
      <c r="AC145" s="29"/>
      <c r="AD145">
        <v>0</v>
      </c>
      <c r="AE145" s="29"/>
      <c r="AF145" s="29"/>
      <c r="AG145">
        <v>0</v>
      </c>
      <c r="AH145" s="29"/>
      <c r="AI145" s="29" t="s">
        <v>796</v>
      </c>
      <c r="AJ145">
        <v>20</v>
      </c>
      <c r="AK145" s="29"/>
      <c r="AL145" s="29" t="s">
        <v>801</v>
      </c>
      <c r="AM145">
        <v>20</v>
      </c>
      <c r="AN145" s="29"/>
      <c r="AO145" s="29" t="s">
        <v>798</v>
      </c>
      <c r="AP145">
        <v>20</v>
      </c>
      <c r="AQ145" s="29"/>
      <c r="AR145" s="29" t="s">
        <v>150</v>
      </c>
      <c r="AS145">
        <v>20</v>
      </c>
      <c r="AT145" s="29"/>
      <c r="AU145" s="29" t="s">
        <v>799</v>
      </c>
      <c r="AV145">
        <v>20</v>
      </c>
      <c r="AW145" s="29"/>
      <c r="AX145" s="29" t="s">
        <v>2706</v>
      </c>
      <c r="AZ145" s="29"/>
    </row>
    <row r="146" spans="1:52" x14ac:dyDescent="0.25">
      <c r="A146" s="28">
        <v>43343.566180555601</v>
      </c>
      <c r="B146" s="28">
        <v>43343.567754629599</v>
      </c>
      <c r="C146" s="29" t="s">
        <v>142</v>
      </c>
      <c r="D146" s="29"/>
      <c r="E146" s="27">
        <v>100</v>
      </c>
      <c r="F146" s="29"/>
      <c r="G146" s="28"/>
      <c r="H146" s="29"/>
      <c r="J146" s="29"/>
      <c r="K146" s="11">
        <v>2211</v>
      </c>
      <c r="M146" s="29"/>
      <c r="N146" s="29" t="s">
        <v>804</v>
      </c>
      <c r="P146" s="29"/>
      <c r="Q146" s="29" t="s">
        <v>146</v>
      </c>
      <c r="S146" s="29"/>
      <c r="T146" s="29" t="s">
        <v>339</v>
      </c>
      <c r="V146" s="29"/>
      <c r="W146" s="29" t="s">
        <v>854</v>
      </c>
      <c r="Y146" s="29"/>
      <c r="Z146" s="29" t="s">
        <v>258</v>
      </c>
      <c r="AB146" s="29"/>
      <c r="AC146" s="29"/>
      <c r="AD146">
        <v>0</v>
      </c>
      <c r="AE146" s="29"/>
      <c r="AF146" s="29"/>
      <c r="AG146">
        <v>0</v>
      </c>
      <c r="AH146" s="29"/>
      <c r="AI146" s="29" t="s">
        <v>796</v>
      </c>
      <c r="AJ146">
        <v>20</v>
      </c>
      <c r="AK146" s="29"/>
      <c r="AL146" s="29" t="s">
        <v>801</v>
      </c>
      <c r="AM146">
        <v>20</v>
      </c>
      <c r="AN146" s="29"/>
      <c r="AO146" s="29" t="s">
        <v>798</v>
      </c>
      <c r="AP146">
        <v>20</v>
      </c>
      <c r="AQ146" s="29"/>
      <c r="AR146" s="29" t="s">
        <v>150</v>
      </c>
      <c r="AS146">
        <v>20</v>
      </c>
      <c r="AT146" s="29"/>
      <c r="AU146" s="29" t="s">
        <v>799</v>
      </c>
      <c r="AV146">
        <v>20</v>
      </c>
      <c r="AW146" s="29"/>
      <c r="AX146" s="29"/>
      <c r="AZ146" s="29"/>
    </row>
    <row r="147" spans="1:52" x14ac:dyDescent="0.25">
      <c r="A147" s="28">
        <v>43343.567812499998</v>
      </c>
      <c r="B147" s="28">
        <v>43343.568217592598</v>
      </c>
      <c r="C147" s="29" t="s">
        <v>142</v>
      </c>
      <c r="D147" s="29"/>
      <c r="E147" s="27">
        <v>100</v>
      </c>
      <c r="F147" s="29"/>
      <c r="G147" s="28"/>
      <c r="H147" s="29"/>
      <c r="J147" s="29"/>
      <c r="K147" s="11">
        <v>2211</v>
      </c>
      <c r="M147" s="29"/>
      <c r="N147" s="29" t="s">
        <v>804</v>
      </c>
      <c r="P147" s="29"/>
      <c r="Q147" s="29" t="s">
        <v>146</v>
      </c>
      <c r="S147" s="29"/>
      <c r="T147" s="29" t="s">
        <v>339</v>
      </c>
      <c r="V147" s="29"/>
      <c r="W147" s="29" t="s">
        <v>854</v>
      </c>
      <c r="Y147" s="29"/>
      <c r="Z147" s="29" t="s">
        <v>258</v>
      </c>
      <c r="AB147" s="29"/>
      <c r="AC147" s="29"/>
      <c r="AD147">
        <v>0</v>
      </c>
      <c r="AE147" s="29"/>
      <c r="AF147" s="29"/>
      <c r="AG147">
        <v>0</v>
      </c>
      <c r="AH147" s="29"/>
      <c r="AI147" s="29" t="s">
        <v>796</v>
      </c>
      <c r="AJ147">
        <v>20</v>
      </c>
      <c r="AK147" s="29"/>
      <c r="AL147" s="29" t="s">
        <v>801</v>
      </c>
      <c r="AM147">
        <v>20</v>
      </c>
      <c r="AN147" s="29"/>
      <c r="AO147" s="29" t="s">
        <v>798</v>
      </c>
      <c r="AP147">
        <v>20</v>
      </c>
      <c r="AQ147" s="29"/>
      <c r="AR147" s="29" t="s">
        <v>150</v>
      </c>
      <c r="AS147">
        <v>20</v>
      </c>
      <c r="AT147" s="29"/>
      <c r="AU147" s="29" t="s">
        <v>799</v>
      </c>
      <c r="AV147">
        <v>20</v>
      </c>
      <c r="AW147" s="29"/>
      <c r="AX147" s="29"/>
      <c r="AZ147" s="29"/>
    </row>
    <row r="148" spans="1:52" x14ac:dyDescent="0.25">
      <c r="A148" s="28">
        <v>43343.568101851903</v>
      </c>
      <c r="B148" s="28">
        <v>43343.569918981499</v>
      </c>
      <c r="C148" s="29" t="s">
        <v>142</v>
      </c>
      <c r="D148" s="29"/>
      <c r="E148" s="27">
        <v>100</v>
      </c>
      <c r="F148" s="29"/>
      <c r="G148" s="28"/>
      <c r="H148" s="29"/>
      <c r="J148" s="29"/>
      <c r="K148" s="11">
        <v>2105</v>
      </c>
      <c r="M148" s="29"/>
      <c r="N148" s="29" t="s">
        <v>804</v>
      </c>
      <c r="P148" s="29"/>
      <c r="Q148" s="29" t="s">
        <v>257</v>
      </c>
      <c r="S148" s="29"/>
      <c r="T148" s="29" t="s">
        <v>171</v>
      </c>
      <c r="V148" s="29"/>
      <c r="W148" s="29" t="s">
        <v>854</v>
      </c>
      <c r="Y148" s="29"/>
      <c r="Z148" s="29" t="s">
        <v>258</v>
      </c>
      <c r="AB148" s="29"/>
      <c r="AC148" s="29"/>
      <c r="AD148">
        <v>0</v>
      </c>
      <c r="AE148" s="29"/>
      <c r="AF148" s="29"/>
      <c r="AG148">
        <v>0</v>
      </c>
      <c r="AH148" s="29"/>
      <c r="AI148" s="29" t="s">
        <v>796</v>
      </c>
      <c r="AJ148">
        <v>20</v>
      </c>
      <c r="AK148" s="29"/>
      <c r="AL148" s="29" t="s">
        <v>801</v>
      </c>
      <c r="AM148">
        <v>20</v>
      </c>
      <c r="AN148" s="29"/>
      <c r="AO148" s="29" t="s">
        <v>798</v>
      </c>
      <c r="AP148">
        <v>20</v>
      </c>
      <c r="AQ148" s="29"/>
      <c r="AR148" s="29" t="s">
        <v>150</v>
      </c>
      <c r="AS148">
        <v>20</v>
      </c>
      <c r="AT148" s="29"/>
      <c r="AU148" s="29" t="s">
        <v>799</v>
      </c>
      <c r="AV148">
        <v>20</v>
      </c>
      <c r="AW148" s="29"/>
      <c r="AX148" s="29" t="s">
        <v>2232</v>
      </c>
      <c r="AZ148" s="29"/>
    </row>
    <row r="149" spans="1:52" x14ac:dyDescent="0.25">
      <c r="A149" s="28">
        <v>43343.568356481497</v>
      </c>
      <c r="B149" s="28">
        <v>43343.568877314799</v>
      </c>
      <c r="C149" s="29" t="s">
        <v>142</v>
      </c>
      <c r="D149" s="29"/>
      <c r="E149" s="27">
        <v>100</v>
      </c>
      <c r="F149" s="29"/>
      <c r="G149" s="28"/>
      <c r="H149" s="29"/>
      <c r="J149" s="29"/>
      <c r="K149" s="11">
        <v>221</v>
      </c>
      <c r="M149" s="29"/>
      <c r="N149" s="29" t="s">
        <v>804</v>
      </c>
      <c r="P149" s="29"/>
      <c r="Q149" s="29" t="s">
        <v>146</v>
      </c>
      <c r="S149" s="29"/>
      <c r="T149" s="29" t="s">
        <v>339</v>
      </c>
      <c r="V149" s="29"/>
      <c r="W149" s="29" t="s">
        <v>854</v>
      </c>
      <c r="Y149" s="29"/>
      <c r="Z149" s="29" t="s">
        <v>258</v>
      </c>
      <c r="AB149" s="29"/>
      <c r="AC149" s="29"/>
      <c r="AD149">
        <v>0</v>
      </c>
      <c r="AE149" s="29"/>
      <c r="AF149" s="29"/>
      <c r="AG149">
        <v>0</v>
      </c>
      <c r="AH149" s="29"/>
      <c r="AI149" s="29" t="s">
        <v>796</v>
      </c>
      <c r="AJ149">
        <v>20</v>
      </c>
      <c r="AK149" s="29"/>
      <c r="AL149" s="29" t="s">
        <v>801</v>
      </c>
      <c r="AM149">
        <v>20</v>
      </c>
      <c r="AN149" s="29"/>
      <c r="AO149" s="29" t="s">
        <v>798</v>
      </c>
      <c r="AP149">
        <v>20</v>
      </c>
      <c r="AQ149" s="29"/>
      <c r="AR149" s="29" t="s">
        <v>150</v>
      </c>
      <c r="AS149">
        <v>20</v>
      </c>
      <c r="AT149" s="29"/>
      <c r="AU149" s="29" t="s">
        <v>799</v>
      </c>
      <c r="AV149">
        <v>20</v>
      </c>
      <c r="AW149" s="29"/>
      <c r="AX149" s="29"/>
      <c r="AZ149" s="29"/>
    </row>
    <row r="150" spans="1:52" x14ac:dyDescent="0.25">
      <c r="A150" s="28">
        <v>43343.569039351903</v>
      </c>
      <c r="B150" s="28">
        <v>43343.569374999999</v>
      </c>
      <c r="C150" s="29" t="s">
        <v>142</v>
      </c>
      <c r="D150" s="29"/>
      <c r="E150" s="27">
        <v>100</v>
      </c>
      <c r="F150" s="29"/>
      <c r="G150" s="28"/>
      <c r="H150" s="29"/>
      <c r="J150" s="29"/>
      <c r="K150" s="11">
        <v>2211</v>
      </c>
      <c r="M150" s="29"/>
      <c r="N150" s="29" t="s">
        <v>804</v>
      </c>
      <c r="P150" s="29"/>
      <c r="Q150" s="29" t="s">
        <v>146</v>
      </c>
      <c r="S150" s="29"/>
      <c r="T150" s="29" t="s">
        <v>339</v>
      </c>
      <c r="V150" s="29"/>
      <c r="W150" s="29" t="s">
        <v>854</v>
      </c>
      <c r="Y150" s="29"/>
      <c r="Z150" s="29" t="s">
        <v>258</v>
      </c>
      <c r="AB150" s="29"/>
      <c r="AC150" s="29"/>
      <c r="AD150">
        <v>0</v>
      </c>
      <c r="AE150" s="29"/>
      <c r="AF150" s="29"/>
      <c r="AG150">
        <v>0</v>
      </c>
      <c r="AH150" s="29"/>
      <c r="AI150" s="29" t="s">
        <v>796</v>
      </c>
      <c r="AJ150">
        <v>20</v>
      </c>
      <c r="AK150" s="29"/>
      <c r="AL150" s="29" t="s">
        <v>801</v>
      </c>
      <c r="AM150">
        <v>20</v>
      </c>
      <c r="AN150" s="29"/>
      <c r="AO150" s="29" t="s">
        <v>798</v>
      </c>
      <c r="AP150">
        <v>20</v>
      </c>
      <c r="AQ150" s="29"/>
      <c r="AR150" s="29" t="s">
        <v>150</v>
      </c>
      <c r="AS150">
        <v>20</v>
      </c>
      <c r="AT150" s="29"/>
      <c r="AU150" s="29" t="s">
        <v>799</v>
      </c>
      <c r="AV150">
        <v>20</v>
      </c>
      <c r="AW150" s="29"/>
      <c r="AX150" s="29"/>
      <c r="AZ150" s="29"/>
    </row>
    <row r="151" spans="1:52" x14ac:dyDescent="0.25">
      <c r="A151" s="28">
        <v>43343.569432870398</v>
      </c>
      <c r="B151" s="28">
        <v>43343.569710648102</v>
      </c>
      <c r="C151" s="29" t="s">
        <v>142</v>
      </c>
      <c r="D151" s="29"/>
      <c r="E151" s="27">
        <v>100</v>
      </c>
      <c r="F151" s="29"/>
      <c r="G151" s="28"/>
      <c r="H151" s="29"/>
      <c r="J151" s="29"/>
      <c r="K151" s="11">
        <v>2211</v>
      </c>
      <c r="M151" s="29"/>
      <c r="N151" s="29" t="s">
        <v>804</v>
      </c>
      <c r="P151" s="29"/>
      <c r="Q151" s="29" t="s">
        <v>146</v>
      </c>
      <c r="S151" s="29"/>
      <c r="T151" s="29" t="s">
        <v>339</v>
      </c>
      <c r="V151" s="29"/>
      <c r="W151" s="29" t="s">
        <v>854</v>
      </c>
      <c r="Y151" s="29"/>
      <c r="Z151" s="29" t="s">
        <v>258</v>
      </c>
      <c r="AB151" s="29"/>
      <c r="AC151" s="29"/>
      <c r="AD151">
        <v>0</v>
      </c>
      <c r="AE151" s="29"/>
      <c r="AF151" s="29"/>
      <c r="AG151">
        <v>0</v>
      </c>
      <c r="AH151" s="29"/>
      <c r="AI151" s="29" t="s">
        <v>796</v>
      </c>
      <c r="AJ151">
        <v>20</v>
      </c>
      <c r="AK151" s="29"/>
      <c r="AL151" s="29" t="s">
        <v>801</v>
      </c>
      <c r="AM151">
        <v>20</v>
      </c>
      <c r="AN151" s="29"/>
      <c r="AO151" s="29" t="s">
        <v>798</v>
      </c>
      <c r="AP151">
        <v>20</v>
      </c>
      <c r="AQ151" s="29"/>
      <c r="AR151" s="29" t="s">
        <v>150</v>
      </c>
      <c r="AS151">
        <v>20</v>
      </c>
      <c r="AT151" s="29"/>
      <c r="AU151" s="29" t="s">
        <v>799</v>
      </c>
      <c r="AV151">
        <v>20</v>
      </c>
      <c r="AW151" s="29"/>
      <c r="AX151" s="29"/>
      <c r="AZ151" s="29"/>
    </row>
    <row r="152" spans="1:52" x14ac:dyDescent="0.25">
      <c r="A152" s="28">
        <v>43343.569826388899</v>
      </c>
      <c r="B152" s="28">
        <v>43343.570127314801</v>
      </c>
      <c r="C152" s="29" t="s">
        <v>142</v>
      </c>
      <c r="D152" s="29"/>
      <c r="E152" s="27">
        <v>100</v>
      </c>
      <c r="F152" s="29"/>
      <c r="G152" s="28"/>
      <c r="H152" s="29"/>
      <c r="J152" s="29"/>
      <c r="K152" s="11">
        <v>2211</v>
      </c>
      <c r="M152" s="29"/>
      <c r="N152" s="29" t="s">
        <v>804</v>
      </c>
      <c r="P152" s="29"/>
      <c r="Q152" s="29" t="s">
        <v>146</v>
      </c>
      <c r="S152" s="29"/>
      <c r="T152" s="29" t="s">
        <v>339</v>
      </c>
      <c r="V152" s="29"/>
      <c r="W152" s="29" t="s">
        <v>854</v>
      </c>
      <c r="Y152" s="29"/>
      <c r="Z152" s="29" t="s">
        <v>258</v>
      </c>
      <c r="AB152" s="29"/>
      <c r="AC152" s="29"/>
      <c r="AD152">
        <v>0</v>
      </c>
      <c r="AE152" s="29"/>
      <c r="AF152" s="29"/>
      <c r="AG152">
        <v>0</v>
      </c>
      <c r="AH152" s="29"/>
      <c r="AI152" s="29" t="s">
        <v>796</v>
      </c>
      <c r="AJ152">
        <v>20</v>
      </c>
      <c r="AK152" s="29"/>
      <c r="AL152" s="29" t="s">
        <v>801</v>
      </c>
      <c r="AM152">
        <v>20</v>
      </c>
      <c r="AN152" s="29"/>
      <c r="AO152" s="29" t="s">
        <v>798</v>
      </c>
      <c r="AP152">
        <v>20</v>
      </c>
      <c r="AQ152" s="29"/>
      <c r="AR152" s="29" t="s">
        <v>150</v>
      </c>
      <c r="AS152">
        <v>20</v>
      </c>
      <c r="AT152" s="29"/>
      <c r="AU152" s="29" t="s">
        <v>799</v>
      </c>
      <c r="AV152">
        <v>20</v>
      </c>
      <c r="AW152" s="29"/>
      <c r="AX152" s="29"/>
      <c r="AZ152" s="29"/>
    </row>
    <row r="153" spans="1:52" x14ac:dyDescent="0.25">
      <c r="A153" s="28">
        <v>43343.570196759298</v>
      </c>
      <c r="B153" s="28">
        <v>43343.570914351803</v>
      </c>
      <c r="C153" s="29" t="s">
        <v>142</v>
      </c>
      <c r="D153" s="29"/>
      <c r="E153" s="27">
        <v>100</v>
      </c>
      <c r="F153" s="29"/>
      <c r="G153" s="28"/>
      <c r="H153" s="29"/>
      <c r="J153" s="29"/>
      <c r="K153" s="11">
        <v>2211</v>
      </c>
      <c r="M153" s="29"/>
      <c r="N153" s="29" t="s">
        <v>804</v>
      </c>
      <c r="P153" s="29"/>
      <c r="Q153" s="29" t="s">
        <v>146</v>
      </c>
      <c r="S153" s="29"/>
      <c r="T153" s="29" t="s">
        <v>339</v>
      </c>
      <c r="V153" s="29"/>
      <c r="W153" s="29" t="s">
        <v>854</v>
      </c>
      <c r="Y153" s="29"/>
      <c r="Z153" s="29" t="s">
        <v>258</v>
      </c>
      <c r="AB153" s="29"/>
      <c r="AC153" s="29"/>
      <c r="AD153">
        <v>0</v>
      </c>
      <c r="AE153" s="29"/>
      <c r="AF153" s="29"/>
      <c r="AG153">
        <v>0</v>
      </c>
      <c r="AH153" s="29"/>
      <c r="AI153" s="29" t="s">
        <v>796</v>
      </c>
      <c r="AJ153">
        <v>20</v>
      </c>
      <c r="AK153" s="29"/>
      <c r="AL153" s="29" t="s">
        <v>801</v>
      </c>
      <c r="AM153">
        <v>20</v>
      </c>
      <c r="AN153" s="29"/>
      <c r="AO153" s="29" t="s">
        <v>798</v>
      </c>
      <c r="AP153">
        <v>20</v>
      </c>
      <c r="AQ153" s="29"/>
      <c r="AR153" s="29" t="s">
        <v>150</v>
      </c>
      <c r="AS153">
        <v>20</v>
      </c>
      <c r="AT153" s="29"/>
      <c r="AU153" s="29" t="s">
        <v>799</v>
      </c>
      <c r="AV153">
        <v>20</v>
      </c>
      <c r="AW153" s="29"/>
      <c r="AX153" s="29"/>
      <c r="AZ153" s="29"/>
    </row>
    <row r="154" spans="1:52" x14ac:dyDescent="0.25">
      <c r="A154" s="28">
        <v>43343.571712962999</v>
      </c>
      <c r="B154" s="28">
        <v>43343.572835648098</v>
      </c>
      <c r="C154" s="29" t="s">
        <v>142</v>
      </c>
      <c r="D154" s="29"/>
      <c r="E154" s="27">
        <v>80</v>
      </c>
      <c r="F154" s="29"/>
      <c r="G154" s="28"/>
      <c r="H154" s="29"/>
      <c r="J154" s="29"/>
      <c r="K154" s="11">
        <v>2503</v>
      </c>
      <c r="M154" s="29"/>
      <c r="N154" s="29" t="s">
        <v>804</v>
      </c>
      <c r="P154" s="29"/>
      <c r="Q154" s="29" t="s">
        <v>197</v>
      </c>
      <c r="S154" s="29"/>
      <c r="T154" s="29" t="s">
        <v>795</v>
      </c>
      <c r="V154" s="29"/>
      <c r="W154" s="29" t="s">
        <v>805</v>
      </c>
      <c r="Y154" s="29"/>
      <c r="Z154" s="29" t="s">
        <v>150</v>
      </c>
      <c r="AB154" s="29"/>
      <c r="AC154" s="29" t="s">
        <v>796</v>
      </c>
      <c r="AD154">
        <v>0</v>
      </c>
      <c r="AE154" s="29"/>
      <c r="AF154" s="29" t="s">
        <v>801</v>
      </c>
      <c r="AG154">
        <v>0</v>
      </c>
      <c r="AH154" s="29"/>
      <c r="AI154" s="29" t="s">
        <v>800</v>
      </c>
      <c r="AJ154">
        <v>0</v>
      </c>
      <c r="AK154" s="29"/>
      <c r="AL154" s="29" t="s">
        <v>801</v>
      </c>
      <c r="AM154">
        <v>20</v>
      </c>
      <c r="AN154" s="29"/>
      <c r="AO154" s="29" t="s">
        <v>798</v>
      </c>
      <c r="AP154">
        <v>20</v>
      </c>
      <c r="AQ154" s="29"/>
      <c r="AR154" s="29" t="s">
        <v>150</v>
      </c>
      <c r="AS154">
        <v>20</v>
      </c>
      <c r="AT154" s="29"/>
      <c r="AU154" s="29" t="s">
        <v>799</v>
      </c>
      <c r="AV154">
        <v>20</v>
      </c>
      <c r="AW154" s="29"/>
      <c r="AX154" s="29"/>
      <c r="AZ154" s="29"/>
    </row>
    <row r="155" spans="1:52" x14ac:dyDescent="0.25">
      <c r="A155" s="28">
        <v>43343.578298611101</v>
      </c>
      <c r="B155" s="28">
        <v>43343.579710648097</v>
      </c>
      <c r="C155" s="29" t="s">
        <v>142</v>
      </c>
      <c r="D155" s="29"/>
      <c r="E155" s="27">
        <v>100</v>
      </c>
      <c r="F155" s="29"/>
      <c r="G155" s="28"/>
      <c r="H155" s="29"/>
      <c r="J155" s="29"/>
      <c r="K155" s="11">
        <v>2105</v>
      </c>
      <c r="M155" s="29"/>
      <c r="N155" s="29" t="s">
        <v>804</v>
      </c>
      <c r="P155" s="29"/>
      <c r="Q155" s="29" t="s">
        <v>257</v>
      </c>
      <c r="S155" s="29"/>
      <c r="T155" s="29" t="s">
        <v>171</v>
      </c>
      <c r="V155" s="29"/>
      <c r="W155" s="29" t="s">
        <v>854</v>
      </c>
      <c r="Y155" s="29"/>
      <c r="Z155" s="29" t="s">
        <v>258</v>
      </c>
      <c r="AB155" s="29"/>
      <c r="AC155" s="29"/>
      <c r="AD155">
        <v>0</v>
      </c>
      <c r="AE155" s="29"/>
      <c r="AF155" s="29"/>
      <c r="AG155">
        <v>0</v>
      </c>
      <c r="AH155" s="29"/>
      <c r="AI155" s="29" t="s">
        <v>796</v>
      </c>
      <c r="AJ155">
        <v>20</v>
      </c>
      <c r="AK155" s="29"/>
      <c r="AL155" s="29" t="s">
        <v>801</v>
      </c>
      <c r="AM155">
        <v>20</v>
      </c>
      <c r="AN155" s="29"/>
      <c r="AO155" s="29" t="s">
        <v>798</v>
      </c>
      <c r="AP155">
        <v>20</v>
      </c>
      <c r="AQ155" s="29"/>
      <c r="AR155" s="29" t="s">
        <v>150</v>
      </c>
      <c r="AS155">
        <v>20</v>
      </c>
      <c r="AT155" s="29"/>
      <c r="AU155" s="29" t="s">
        <v>799</v>
      </c>
      <c r="AV155">
        <v>20</v>
      </c>
      <c r="AW155" s="29"/>
      <c r="AX155" s="29" t="s">
        <v>2241</v>
      </c>
      <c r="AZ155" s="29"/>
    </row>
    <row r="156" spans="1:52" x14ac:dyDescent="0.25">
      <c r="A156" s="28">
        <v>43343.579837963</v>
      </c>
      <c r="B156" s="28">
        <v>43343.591412037</v>
      </c>
      <c r="C156" s="29" t="s">
        <v>142</v>
      </c>
      <c r="D156" s="29"/>
      <c r="E156" s="27">
        <v>80</v>
      </c>
      <c r="F156" s="29"/>
      <c r="G156" s="28"/>
      <c r="H156" s="29"/>
      <c r="J156" s="29"/>
      <c r="K156" s="11">
        <v>2105</v>
      </c>
      <c r="M156" s="29"/>
      <c r="N156" s="29" t="s">
        <v>804</v>
      </c>
      <c r="P156" s="29"/>
      <c r="Q156" s="29" t="s">
        <v>257</v>
      </c>
      <c r="S156" s="29"/>
      <c r="T156" s="29" t="s">
        <v>171</v>
      </c>
      <c r="V156" s="29"/>
      <c r="W156" s="29" t="s">
        <v>854</v>
      </c>
      <c r="Y156" s="29"/>
      <c r="Z156" s="29" t="s">
        <v>258</v>
      </c>
      <c r="AB156" s="29"/>
      <c r="AC156" s="29"/>
      <c r="AD156">
        <v>0</v>
      </c>
      <c r="AE156" s="29"/>
      <c r="AF156" s="29"/>
      <c r="AG156">
        <v>0</v>
      </c>
      <c r="AH156" s="29"/>
      <c r="AI156" s="29" t="s">
        <v>800</v>
      </c>
      <c r="AJ156">
        <v>0</v>
      </c>
      <c r="AK156" s="29"/>
      <c r="AL156" s="29" t="s">
        <v>801</v>
      </c>
      <c r="AM156">
        <v>20</v>
      </c>
      <c r="AN156" s="29"/>
      <c r="AO156" s="29" t="s">
        <v>798</v>
      </c>
      <c r="AP156">
        <v>20</v>
      </c>
      <c r="AQ156" s="29"/>
      <c r="AR156" s="29" t="s">
        <v>150</v>
      </c>
      <c r="AS156">
        <v>20</v>
      </c>
      <c r="AT156" s="29"/>
      <c r="AU156" s="29" t="s">
        <v>799</v>
      </c>
      <c r="AV156">
        <v>20</v>
      </c>
      <c r="AW156" s="29"/>
      <c r="AX156" s="29" t="s">
        <v>2244</v>
      </c>
      <c r="AZ156" s="29"/>
    </row>
    <row r="157" spans="1:52" x14ac:dyDescent="0.25">
      <c r="A157" s="28">
        <v>43343.594131944403</v>
      </c>
      <c r="B157" s="28">
        <v>43343.595520833303</v>
      </c>
      <c r="C157" s="29" t="s">
        <v>142</v>
      </c>
      <c r="D157" s="29"/>
      <c r="E157" s="27">
        <v>100</v>
      </c>
      <c r="F157" s="29"/>
      <c r="G157" s="28"/>
      <c r="H157" s="29"/>
      <c r="J157" s="29"/>
      <c r="K157" s="11">
        <v>2105</v>
      </c>
      <c r="M157" s="29"/>
      <c r="N157" s="29" t="s">
        <v>804</v>
      </c>
      <c r="P157" s="29"/>
      <c r="Q157" s="29" t="s">
        <v>257</v>
      </c>
      <c r="S157" s="29"/>
      <c r="T157" s="29" t="s">
        <v>171</v>
      </c>
      <c r="V157" s="29"/>
      <c r="W157" s="29" t="s">
        <v>854</v>
      </c>
      <c r="Y157" s="29"/>
      <c r="Z157" s="29" t="s">
        <v>258</v>
      </c>
      <c r="AB157" s="29"/>
      <c r="AC157" s="29"/>
      <c r="AD157">
        <v>0</v>
      </c>
      <c r="AE157" s="29"/>
      <c r="AF157" s="29"/>
      <c r="AG157">
        <v>0</v>
      </c>
      <c r="AH157" s="29"/>
      <c r="AI157" s="29" t="s">
        <v>796</v>
      </c>
      <c r="AJ157">
        <v>20</v>
      </c>
      <c r="AK157" s="29"/>
      <c r="AL157" s="29" t="s">
        <v>801</v>
      </c>
      <c r="AM157">
        <v>20</v>
      </c>
      <c r="AN157" s="29"/>
      <c r="AO157" s="29" t="s">
        <v>798</v>
      </c>
      <c r="AP157">
        <v>20</v>
      </c>
      <c r="AQ157" s="29"/>
      <c r="AR157" s="29" t="s">
        <v>150</v>
      </c>
      <c r="AS157">
        <v>20</v>
      </c>
      <c r="AT157" s="29"/>
      <c r="AU157" s="29" t="s">
        <v>799</v>
      </c>
      <c r="AV157">
        <v>20</v>
      </c>
      <c r="AW157" s="29"/>
      <c r="AX157" s="29"/>
      <c r="AZ157" s="29"/>
    </row>
    <row r="158" spans="1:52" x14ac:dyDescent="0.25">
      <c r="A158" s="28">
        <v>43343.645821759303</v>
      </c>
      <c r="B158" s="28">
        <v>43343.6478935185</v>
      </c>
      <c r="C158" s="29" t="s">
        <v>142</v>
      </c>
      <c r="D158" s="29"/>
      <c r="E158" s="27">
        <v>100</v>
      </c>
      <c r="F158" s="29"/>
      <c r="G158" s="28"/>
      <c r="H158" s="29"/>
      <c r="J158" s="29"/>
      <c r="K158" s="11">
        <v>2703</v>
      </c>
      <c r="M158" s="29"/>
      <c r="N158" s="29" t="s">
        <v>804</v>
      </c>
      <c r="P158" s="29"/>
      <c r="Q158" s="29" t="s">
        <v>197</v>
      </c>
      <c r="S158" s="29"/>
      <c r="T158" s="29" t="s">
        <v>162</v>
      </c>
      <c r="V158" s="29"/>
      <c r="W158" s="29" t="s">
        <v>854</v>
      </c>
      <c r="Y158" s="29"/>
      <c r="Z158" s="29" t="s">
        <v>258</v>
      </c>
      <c r="AB158" s="29"/>
      <c r="AC158" s="29"/>
      <c r="AD158">
        <v>0</v>
      </c>
      <c r="AE158" s="29"/>
      <c r="AF158" s="29"/>
      <c r="AG158">
        <v>0</v>
      </c>
      <c r="AH158" s="29"/>
      <c r="AI158" s="29" t="s">
        <v>796</v>
      </c>
      <c r="AJ158">
        <v>20</v>
      </c>
      <c r="AK158" s="29"/>
      <c r="AL158" s="29" t="s">
        <v>801</v>
      </c>
      <c r="AM158">
        <v>20</v>
      </c>
      <c r="AN158" s="29"/>
      <c r="AO158" s="29" t="s">
        <v>798</v>
      </c>
      <c r="AP158">
        <v>20</v>
      </c>
      <c r="AQ158" s="29"/>
      <c r="AR158" s="29" t="s">
        <v>150</v>
      </c>
      <c r="AS158">
        <v>20</v>
      </c>
      <c r="AT158" s="29"/>
      <c r="AU158" s="29" t="s">
        <v>799</v>
      </c>
      <c r="AV158">
        <v>20</v>
      </c>
      <c r="AW158" s="29"/>
      <c r="AX158" s="29"/>
      <c r="AZ158" s="29"/>
    </row>
    <row r="159" spans="1:52" x14ac:dyDescent="0.25">
      <c r="A159" s="28">
        <v>43345.318842592598</v>
      </c>
      <c r="B159" s="28">
        <v>43345.325034722198</v>
      </c>
      <c r="C159" s="29" t="s">
        <v>142</v>
      </c>
      <c r="D159" s="29"/>
      <c r="E159" s="27">
        <v>100</v>
      </c>
      <c r="F159" s="29"/>
      <c r="G159" s="28"/>
      <c r="H159" s="29"/>
      <c r="J159" s="29"/>
      <c r="K159" s="11">
        <v>2705</v>
      </c>
      <c r="M159" s="29"/>
      <c r="N159" s="29" t="s">
        <v>804</v>
      </c>
      <c r="P159" s="29"/>
      <c r="Q159" s="29" t="s">
        <v>197</v>
      </c>
      <c r="S159" s="29"/>
      <c r="T159" s="29" t="s">
        <v>259</v>
      </c>
      <c r="V159" s="29"/>
      <c r="W159" s="29" t="s">
        <v>805</v>
      </c>
      <c r="Y159" s="29"/>
      <c r="Z159" s="29" t="s">
        <v>150</v>
      </c>
      <c r="AB159" s="29"/>
      <c r="AC159" s="29" t="s">
        <v>796</v>
      </c>
      <c r="AD159">
        <v>0</v>
      </c>
      <c r="AE159" s="29"/>
      <c r="AF159" s="29" t="s">
        <v>801</v>
      </c>
      <c r="AG159">
        <v>0</v>
      </c>
      <c r="AH159" s="29"/>
      <c r="AI159" s="29" t="s">
        <v>796</v>
      </c>
      <c r="AJ159">
        <v>20</v>
      </c>
      <c r="AK159" s="29"/>
      <c r="AL159" s="29" t="s">
        <v>801</v>
      </c>
      <c r="AM159">
        <v>20</v>
      </c>
      <c r="AN159" s="29"/>
      <c r="AO159" s="29" t="s">
        <v>798</v>
      </c>
      <c r="AP159">
        <v>20</v>
      </c>
      <c r="AQ159" s="29"/>
      <c r="AR159" s="29" t="s">
        <v>150</v>
      </c>
      <c r="AS159">
        <v>20</v>
      </c>
      <c r="AT159" s="29"/>
      <c r="AU159" s="29" t="s">
        <v>799</v>
      </c>
      <c r="AV159">
        <v>20</v>
      </c>
      <c r="AW159" s="29"/>
      <c r="AX159" s="29"/>
      <c r="AZ159" s="29"/>
    </row>
    <row r="160" spans="1:52" x14ac:dyDescent="0.25">
      <c r="A160" s="28">
        <v>43345.325196759302</v>
      </c>
      <c r="B160" s="28">
        <v>43345.3268634259</v>
      </c>
      <c r="C160" s="29" t="s">
        <v>142</v>
      </c>
      <c r="D160" s="29"/>
      <c r="E160" s="27">
        <v>100</v>
      </c>
      <c r="F160" s="29"/>
      <c r="G160" s="28"/>
      <c r="H160" s="29"/>
      <c r="J160" s="29"/>
      <c r="K160" s="11">
        <v>2705</v>
      </c>
      <c r="M160" s="29"/>
      <c r="N160" s="29" t="s">
        <v>804</v>
      </c>
      <c r="P160" s="29"/>
      <c r="Q160" s="29" t="s">
        <v>197</v>
      </c>
      <c r="S160" s="29"/>
      <c r="T160" s="29" t="s">
        <v>339</v>
      </c>
      <c r="V160" s="29"/>
      <c r="W160" s="29" t="s">
        <v>805</v>
      </c>
      <c r="Y160" s="29"/>
      <c r="Z160" s="29" t="s">
        <v>150</v>
      </c>
      <c r="AB160" s="29"/>
      <c r="AC160" s="29" t="s">
        <v>796</v>
      </c>
      <c r="AD160">
        <v>0</v>
      </c>
      <c r="AE160" s="29"/>
      <c r="AF160" s="29" t="s">
        <v>801</v>
      </c>
      <c r="AG160">
        <v>0</v>
      </c>
      <c r="AH160" s="29"/>
      <c r="AI160" s="29" t="s">
        <v>796</v>
      </c>
      <c r="AJ160">
        <v>20</v>
      </c>
      <c r="AK160" s="29"/>
      <c r="AL160" s="29" t="s">
        <v>801</v>
      </c>
      <c r="AM160">
        <v>20</v>
      </c>
      <c r="AN160" s="29"/>
      <c r="AO160" s="29" t="s">
        <v>798</v>
      </c>
      <c r="AP160">
        <v>20</v>
      </c>
      <c r="AQ160" s="29"/>
      <c r="AR160" s="29" t="s">
        <v>150</v>
      </c>
      <c r="AS160">
        <v>20</v>
      </c>
      <c r="AT160" s="29"/>
      <c r="AU160" s="29" t="s">
        <v>799</v>
      </c>
      <c r="AV160">
        <v>20</v>
      </c>
      <c r="AW160" s="29"/>
      <c r="AX160" s="29"/>
      <c r="AZ160" s="29"/>
    </row>
    <row r="161" spans="1:52" x14ac:dyDescent="0.25">
      <c r="A161" s="28">
        <v>43345.326979166697</v>
      </c>
      <c r="B161" s="28">
        <v>43345.327800925901</v>
      </c>
      <c r="C161" s="29" t="s">
        <v>142</v>
      </c>
      <c r="D161" s="29"/>
      <c r="E161" s="27">
        <v>100</v>
      </c>
      <c r="F161" s="29"/>
      <c r="G161" s="28"/>
      <c r="H161" s="29"/>
      <c r="J161" s="29"/>
      <c r="K161" s="11">
        <v>2705</v>
      </c>
      <c r="M161" s="29"/>
      <c r="N161" s="29" t="s">
        <v>804</v>
      </c>
      <c r="P161" s="29"/>
      <c r="Q161" s="29" t="s">
        <v>197</v>
      </c>
      <c r="S161" s="29"/>
      <c r="T161" s="29" t="s">
        <v>339</v>
      </c>
      <c r="V161" s="29"/>
      <c r="W161" s="29" t="s">
        <v>805</v>
      </c>
      <c r="Y161" s="29"/>
      <c r="Z161" s="29" t="s">
        <v>150</v>
      </c>
      <c r="AB161" s="29"/>
      <c r="AC161" s="29" t="s">
        <v>796</v>
      </c>
      <c r="AD161">
        <v>0</v>
      </c>
      <c r="AE161" s="29"/>
      <c r="AF161" s="29" t="s">
        <v>801</v>
      </c>
      <c r="AG161">
        <v>0</v>
      </c>
      <c r="AH161" s="29"/>
      <c r="AI161" s="29" t="s">
        <v>796</v>
      </c>
      <c r="AJ161">
        <v>20</v>
      </c>
      <c r="AK161" s="29"/>
      <c r="AL161" s="29" t="s">
        <v>801</v>
      </c>
      <c r="AM161">
        <v>20</v>
      </c>
      <c r="AN161" s="29"/>
      <c r="AO161" s="29" t="s">
        <v>798</v>
      </c>
      <c r="AP161">
        <v>20</v>
      </c>
      <c r="AQ161" s="29"/>
      <c r="AR161" s="29" t="s">
        <v>150</v>
      </c>
      <c r="AS161">
        <v>20</v>
      </c>
      <c r="AT161" s="29"/>
      <c r="AU161" s="29" t="s">
        <v>799</v>
      </c>
      <c r="AV161">
        <v>20</v>
      </c>
      <c r="AW161" s="29"/>
      <c r="AX161" s="29"/>
      <c r="AZ161" s="29"/>
    </row>
    <row r="162" spans="1:52" x14ac:dyDescent="0.25">
      <c r="A162" s="28">
        <v>43345.3285763889</v>
      </c>
      <c r="B162" s="28">
        <v>43345.329502314802</v>
      </c>
      <c r="C162" s="29" t="s">
        <v>142</v>
      </c>
      <c r="D162" s="29"/>
      <c r="E162" s="27">
        <v>100</v>
      </c>
      <c r="F162" s="29"/>
      <c r="G162" s="28"/>
      <c r="H162" s="29"/>
      <c r="J162" s="29"/>
      <c r="K162" s="11">
        <v>2705</v>
      </c>
      <c r="M162" s="29"/>
      <c r="N162" s="29" t="s">
        <v>804</v>
      </c>
      <c r="P162" s="29"/>
      <c r="Q162" s="29" t="s">
        <v>197</v>
      </c>
      <c r="S162" s="29"/>
      <c r="T162" s="29" t="s">
        <v>339</v>
      </c>
      <c r="V162" s="29"/>
      <c r="W162" s="29" t="s">
        <v>805</v>
      </c>
      <c r="Y162" s="29"/>
      <c r="Z162" s="29" t="s">
        <v>150</v>
      </c>
      <c r="AB162" s="29"/>
      <c r="AC162" s="29" t="s">
        <v>796</v>
      </c>
      <c r="AD162">
        <v>0</v>
      </c>
      <c r="AE162" s="29"/>
      <c r="AF162" s="29" t="s">
        <v>801</v>
      </c>
      <c r="AG162">
        <v>0</v>
      </c>
      <c r="AH162" s="29"/>
      <c r="AI162" s="29" t="s">
        <v>796</v>
      </c>
      <c r="AJ162">
        <v>20</v>
      </c>
      <c r="AK162" s="29"/>
      <c r="AL162" s="29" t="s">
        <v>801</v>
      </c>
      <c r="AM162">
        <v>20</v>
      </c>
      <c r="AN162" s="29"/>
      <c r="AO162" s="29" t="s">
        <v>798</v>
      </c>
      <c r="AP162">
        <v>20</v>
      </c>
      <c r="AQ162" s="29"/>
      <c r="AR162" s="29" t="s">
        <v>150</v>
      </c>
      <c r="AS162">
        <v>20</v>
      </c>
      <c r="AT162" s="29"/>
      <c r="AU162" s="29" t="s">
        <v>799</v>
      </c>
      <c r="AV162">
        <v>20</v>
      </c>
      <c r="AW162" s="29"/>
      <c r="AX162" s="29"/>
      <c r="AZ162" s="29"/>
    </row>
    <row r="163" spans="1:52" x14ac:dyDescent="0.25">
      <c r="A163" s="28">
        <v>43345.329629629603</v>
      </c>
      <c r="B163" s="28">
        <v>43345.330590277801</v>
      </c>
      <c r="C163" s="29" t="s">
        <v>142</v>
      </c>
      <c r="D163" s="29"/>
      <c r="E163" s="27">
        <v>100</v>
      </c>
      <c r="F163" s="29"/>
      <c r="G163" s="28"/>
      <c r="H163" s="29"/>
      <c r="J163" s="29"/>
      <c r="K163" s="11">
        <v>2705</v>
      </c>
      <c r="M163" s="29"/>
      <c r="N163" s="29" t="s">
        <v>804</v>
      </c>
      <c r="P163" s="29"/>
      <c r="Q163" s="29" t="s">
        <v>197</v>
      </c>
      <c r="S163" s="29"/>
      <c r="T163" s="29" t="s">
        <v>339</v>
      </c>
      <c r="V163" s="29"/>
      <c r="W163" s="29" t="s">
        <v>805</v>
      </c>
      <c r="Y163" s="29"/>
      <c r="Z163" s="29" t="s">
        <v>150</v>
      </c>
      <c r="AB163" s="29"/>
      <c r="AC163" s="29" t="s">
        <v>796</v>
      </c>
      <c r="AD163">
        <v>0</v>
      </c>
      <c r="AE163" s="29"/>
      <c r="AF163" s="29" t="s">
        <v>801</v>
      </c>
      <c r="AG163">
        <v>0</v>
      </c>
      <c r="AH163" s="29"/>
      <c r="AI163" s="29" t="s">
        <v>796</v>
      </c>
      <c r="AJ163">
        <v>20</v>
      </c>
      <c r="AK163" s="29"/>
      <c r="AL163" s="29" t="s">
        <v>801</v>
      </c>
      <c r="AM163">
        <v>20</v>
      </c>
      <c r="AN163" s="29"/>
      <c r="AO163" s="29" t="s">
        <v>798</v>
      </c>
      <c r="AP163">
        <v>20</v>
      </c>
      <c r="AQ163" s="29"/>
      <c r="AR163" s="29" t="s">
        <v>150</v>
      </c>
      <c r="AS163">
        <v>20</v>
      </c>
      <c r="AT163" s="29"/>
      <c r="AU163" s="29" t="s">
        <v>799</v>
      </c>
      <c r="AV163">
        <v>20</v>
      </c>
      <c r="AW163" s="29"/>
      <c r="AX163" s="29"/>
      <c r="AZ163" s="29"/>
    </row>
    <row r="164" spans="1:52" x14ac:dyDescent="0.25">
      <c r="A164" s="28">
        <v>43345.330671296302</v>
      </c>
      <c r="B164" s="28">
        <v>43345.331365740698</v>
      </c>
      <c r="C164" s="29" t="s">
        <v>142</v>
      </c>
      <c r="D164" s="29"/>
      <c r="E164" s="27">
        <v>100</v>
      </c>
      <c r="F164" s="29"/>
      <c r="G164" s="28"/>
      <c r="H164" s="29"/>
      <c r="J164" s="29"/>
      <c r="K164" s="11">
        <v>2705</v>
      </c>
      <c r="M164" s="29"/>
      <c r="N164" s="29" t="s">
        <v>804</v>
      </c>
      <c r="P164" s="29"/>
      <c r="Q164" s="29" t="s">
        <v>197</v>
      </c>
      <c r="S164" s="29"/>
      <c r="T164" s="29" t="s">
        <v>339</v>
      </c>
      <c r="V164" s="29"/>
      <c r="W164" s="29" t="s">
        <v>854</v>
      </c>
      <c r="Y164" s="29"/>
      <c r="Z164" s="29" t="s">
        <v>258</v>
      </c>
      <c r="AB164" s="29"/>
      <c r="AC164" s="29"/>
      <c r="AD164">
        <v>0</v>
      </c>
      <c r="AE164" s="29"/>
      <c r="AF164" s="29"/>
      <c r="AG164">
        <v>0</v>
      </c>
      <c r="AH164" s="29"/>
      <c r="AI164" s="29" t="s">
        <v>796</v>
      </c>
      <c r="AJ164">
        <v>20</v>
      </c>
      <c r="AK164" s="29"/>
      <c r="AL164" s="29" t="s">
        <v>801</v>
      </c>
      <c r="AM164">
        <v>20</v>
      </c>
      <c r="AN164" s="29"/>
      <c r="AO164" s="29" t="s">
        <v>798</v>
      </c>
      <c r="AP164">
        <v>20</v>
      </c>
      <c r="AQ164" s="29"/>
      <c r="AR164" s="29" t="s">
        <v>150</v>
      </c>
      <c r="AS164">
        <v>20</v>
      </c>
      <c r="AT164" s="29"/>
      <c r="AU164" s="29" t="s">
        <v>799</v>
      </c>
      <c r="AV164">
        <v>20</v>
      </c>
      <c r="AW164" s="29"/>
      <c r="AX164" s="29"/>
      <c r="AZ164" s="29"/>
    </row>
    <row r="165" spans="1:52" x14ac:dyDescent="0.25">
      <c r="A165" s="28">
        <v>43345.331886574102</v>
      </c>
      <c r="B165" s="28">
        <v>43345.332893518498</v>
      </c>
      <c r="C165" s="29" t="s">
        <v>142</v>
      </c>
      <c r="D165" s="29"/>
      <c r="E165" s="27">
        <v>100</v>
      </c>
      <c r="F165" s="29"/>
      <c r="G165" s="28"/>
      <c r="H165" s="29"/>
      <c r="J165" s="29"/>
      <c r="K165" s="11">
        <v>2705</v>
      </c>
      <c r="M165" s="29"/>
      <c r="N165" s="29" t="s">
        <v>804</v>
      </c>
      <c r="P165" s="29"/>
      <c r="Q165" s="29" t="s">
        <v>197</v>
      </c>
      <c r="S165" s="29"/>
      <c r="T165" s="29" t="s">
        <v>339</v>
      </c>
      <c r="V165" s="29"/>
      <c r="W165" s="29" t="s">
        <v>805</v>
      </c>
      <c r="Y165" s="29"/>
      <c r="Z165" s="29" t="s">
        <v>150</v>
      </c>
      <c r="AB165" s="29"/>
      <c r="AC165" s="29" t="s">
        <v>796</v>
      </c>
      <c r="AD165">
        <v>0</v>
      </c>
      <c r="AE165" s="29"/>
      <c r="AF165" s="29" t="s">
        <v>801</v>
      </c>
      <c r="AG165">
        <v>0</v>
      </c>
      <c r="AH165" s="29"/>
      <c r="AI165" s="29" t="s">
        <v>796</v>
      </c>
      <c r="AJ165">
        <v>20</v>
      </c>
      <c r="AK165" s="29"/>
      <c r="AL165" s="29" t="s">
        <v>801</v>
      </c>
      <c r="AM165">
        <v>20</v>
      </c>
      <c r="AN165" s="29"/>
      <c r="AO165" s="29" t="s">
        <v>798</v>
      </c>
      <c r="AP165">
        <v>20</v>
      </c>
      <c r="AQ165" s="29"/>
      <c r="AR165" s="29" t="s">
        <v>150</v>
      </c>
      <c r="AS165">
        <v>20</v>
      </c>
      <c r="AT165" s="29"/>
      <c r="AU165" s="29" t="s">
        <v>799</v>
      </c>
      <c r="AV165">
        <v>20</v>
      </c>
      <c r="AW165" s="29"/>
      <c r="AX165" s="29"/>
      <c r="AZ165" s="29"/>
    </row>
    <row r="166" spans="1:52" x14ac:dyDescent="0.25">
      <c r="A166" s="28">
        <v>43345.332974536999</v>
      </c>
      <c r="B166" s="28">
        <v>43345.333599537</v>
      </c>
      <c r="C166" s="29" t="s">
        <v>142</v>
      </c>
      <c r="D166" s="29"/>
      <c r="E166" s="27">
        <v>100</v>
      </c>
      <c r="F166" s="29"/>
      <c r="G166" s="28"/>
      <c r="H166" s="29"/>
      <c r="J166" s="29"/>
      <c r="K166" s="11">
        <v>2705</v>
      </c>
      <c r="M166" s="29"/>
      <c r="N166" s="29" t="s">
        <v>804</v>
      </c>
      <c r="P166" s="29"/>
      <c r="Q166" s="29" t="s">
        <v>197</v>
      </c>
      <c r="S166" s="29"/>
      <c r="T166" s="29" t="s">
        <v>339</v>
      </c>
      <c r="V166" s="29"/>
      <c r="W166" s="29" t="s">
        <v>805</v>
      </c>
      <c r="Y166" s="29"/>
      <c r="Z166" s="29" t="s">
        <v>150</v>
      </c>
      <c r="AB166" s="29"/>
      <c r="AC166" s="29" t="s">
        <v>796</v>
      </c>
      <c r="AD166">
        <v>0</v>
      </c>
      <c r="AE166" s="29"/>
      <c r="AF166" s="29" t="s">
        <v>801</v>
      </c>
      <c r="AG166">
        <v>0</v>
      </c>
      <c r="AH166" s="29"/>
      <c r="AI166" s="29" t="s">
        <v>796</v>
      </c>
      <c r="AJ166">
        <v>20</v>
      </c>
      <c r="AK166" s="29"/>
      <c r="AL166" s="29" t="s">
        <v>801</v>
      </c>
      <c r="AM166">
        <v>20</v>
      </c>
      <c r="AN166" s="29"/>
      <c r="AO166" s="29" t="s">
        <v>798</v>
      </c>
      <c r="AP166">
        <v>20</v>
      </c>
      <c r="AQ166" s="29"/>
      <c r="AR166" s="29" t="s">
        <v>150</v>
      </c>
      <c r="AS166">
        <v>20</v>
      </c>
      <c r="AT166" s="29"/>
      <c r="AU166" s="29" t="s">
        <v>799</v>
      </c>
      <c r="AV166">
        <v>20</v>
      </c>
      <c r="AW166" s="29"/>
      <c r="AX166" s="29"/>
      <c r="AZ166" s="29"/>
    </row>
    <row r="167" spans="1:52" x14ac:dyDescent="0.25">
      <c r="A167" s="28">
        <v>43345.333900463003</v>
      </c>
      <c r="B167" s="28">
        <v>43345.337187500001</v>
      </c>
      <c r="C167" s="29" t="s">
        <v>142</v>
      </c>
      <c r="D167" s="29"/>
      <c r="E167" s="27">
        <v>100</v>
      </c>
      <c r="F167" s="29"/>
      <c r="G167" s="28"/>
      <c r="H167" s="29"/>
      <c r="J167" s="29"/>
      <c r="K167" s="11">
        <v>2705</v>
      </c>
      <c r="M167" s="29"/>
      <c r="N167" s="29" t="s">
        <v>804</v>
      </c>
      <c r="P167" s="29"/>
      <c r="Q167" s="29" t="s">
        <v>197</v>
      </c>
      <c r="S167" s="29"/>
      <c r="T167" s="29" t="s">
        <v>339</v>
      </c>
      <c r="V167" s="29"/>
      <c r="W167" s="29" t="s">
        <v>854</v>
      </c>
      <c r="Y167" s="29"/>
      <c r="Z167" s="29" t="s">
        <v>258</v>
      </c>
      <c r="AB167" s="29"/>
      <c r="AC167" s="29"/>
      <c r="AD167">
        <v>0</v>
      </c>
      <c r="AE167" s="29"/>
      <c r="AF167" s="29"/>
      <c r="AG167">
        <v>0</v>
      </c>
      <c r="AH167" s="29"/>
      <c r="AI167" s="29" t="s">
        <v>796</v>
      </c>
      <c r="AJ167">
        <v>20</v>
      </c>
      <c r="AK167" s="29"/>
      <c r="AL167" s="29" t="s">
        <v>801</v>
      </c>
      <c r="AM167">
        <v>20</v>
      </c>
      <c r="AN167" s="29"/>
      <c r="AO167" s="29" t="s">
        <v>798</v>
      </c>
      <c r="AP167">
        <v>20</v>
      </c>
      <c r="AQ167" s="29"/>
      <c r="AR167" s="29" t="s">
        <v>150</v>
      </c>
      <c r="AS167">
        <v>20</v>
      </c>
      <c r="AT167" s="29"/>
      <c r="AU167" s="29" t="s">
        <v>799</v>
      </c>
      <c r="AV167">
        <v>20</v>
      </c>
      <c r="AW167" s="29"/>
      <c r="AX167" s="29"/>
      <c r="AZ167" s="29"/>
    </row>
    <row r="168" spans="1:52" x14ac:dyDescent="0.25">
      <c r="A168" s="28">
        <v>43345.337268518502</v>
      </c>
      <c r="B168" s="28">
        <v>43345.337708333303</v>
      </c>
      <c r="C168" s="29" t="s">
        <v>142</v>
      </c>
      <c r="D168" s="29"/>
      <c r="E168" s="27">
        <v>100</v>
      </c>
      <c r="F168" s="29"/>
      <c r="G168" s="28"/>
      <c r="H168" s="29"/>
      <c r="J168" s="29"/>
      <c r="K168" s="11">
        <v>2705</v>
      </c>
      <c r="M168" s="29"/>
      <c r="N168" s="29" t="s">
        <v>804</v>
      </c>
      <c r="P168" s="29"/>
      <c r="Q168" s="29" t="s">
        <v>197</v>
      </c>
      <c r="S168" s="29"/>
      <c r="T168" s="29" t="s">
        <v>339</v>
      </c>
      <c r="V168" s="29"/>
      <c r="W168" s="29" t="s">
        <v>854</v>
      </c>
      <c r="Y168" s="29"/>
      <c r="Z168" s="29" t="s">
        <v>258</v>
      </c>
      <c r="AB168" s="29"/>
      <c r="AC168" s="29"/>
      <c r="AD168">
        <v>0</v>
      </c>
      <c r="AE168" s="29"/>
      <c r="AF168" s="29"/>
      <c r="AG168">
        <v>0</v>
      </c>
      <c r="AH168" s="29"/>
      <c r="AI168" s="29" t="s">
        <v>796</v>
      </c>
      <c r="AJ168">
        <v>20</v>
      </c>
      <c r="AK168" s="29"/>
      <c r="AL168" s="29" t="s">
        <v>801</v>
      </c>
      <c r="AM168">
        <v>20</v>
      </c>
      <c r="AN168" s="29"/>
      <c r="AO168" s="29" t="s">
        <v>798</v>
      </c>
      <c r="AP168">
        <v>20</v>
      </c>
      <c r="AQ168" s="29"/>
      <c r="AR168" s="29" t="s">
        <v>150</v>
      </c>
      <c r="AS168">
        <v>20</v>
      </c>
      <c r="AT168" s="29"/>
      <c r="AU168" s="29" t="s">
        <v>799</v>
      </c>
      <c r="AV168">
        <v>20</v>
      </c>
      <c r="AW168" s="29"/>
      <c r="AX168" s="29"/>
      <c r="AZ168" s="29"/>
    </row>
    <row r="169" spans="1:52" x14ac:dyDescent="0.25">
      <c r="A169" s="28">
        <v>43347.454236111102</v>
      </c>
      <c r="B169" s="28">
        <v>43347.458761574097</v>
      </c>
      <c r="C169" s="29" t="s">
        <v>142</v>
      </c>
      <c r="D169" s="29"/>
      <c r="E169" s="27">
        <v>80</v>
      </c>
      <c r="F169" s="29"/>
      <c r="G169" s="28"/>
      <c r="H169" s="29"/>
      <c r="J169" s="29"/>
      <c r="K169" s="11">
        <v>2336</v>
      </c>
      <c r="M169" s="29"/>
      <c r="N169" s="29" t="s">
        <v>804</v>
      </c>
      <c r="P169" s="29"/>
      <c r="Q169" s="29" t="s">
        <v>146</v>
      </c>
      <c r="S169" s="29"/>
      <c r="T169" s="29" t="s">
        <v>162</v>
      </c>
      <c r="V169" s="29"/>
      <c r="W169" s="29" t="s">
        <v>854</v>
      </c>
      <c r="Y169" s="29"/>
      <c r="Z169" s="29" t="s">
        <v>258</v>
      </c>
      <c r="AB169" s="29"/>
      <c r="AC169" s="29"/>
      <c r="AD169">
        <v>0</v>
      </c>
      <c r="AE169" s="29"/>
      <c r="AF169" s="29"/>
      <c r="AG169">
        <v>0</v>
      </c>
      <c r="AH169" s="29"/>
      <c r="AI169" s="29" t="s">
        <v>800</v>
      </c>
      <c r="AJ169">
        <v>0</v>
      </c>
      <c r="AK169" s="29"/>
      <c r="AL169" s="29" t="s">
        <v>801</v>
      </c>
      <c r="AM169">
        <v>20</v>
      </c>
      <c r="AN169" s="29"/>
      <c r="AO169" s="29" t="s">
        <v>798</v>
      </c>
      <c r="AP169">
        <v>20</v>
      </c>
      <c r="AQ169" s="29"/>
      <c r="AR169" s="29" t="s">
        <v>150</v>
      </c>
      <c r="AS169">
        <v>20</v>
      </c>
      <c r="AT169" s="29"/>
      <c r="AU169" s="29" t="s">
        <v>799</v>
      </c>
      <c r="AV169">
        <v>20</v>
      </c>
      <c r="AW169" s="29"/>
      <c r="AX169" s="29" t="s">
        <v>2249</v>
      </c>
      <c r="AZ169" s="29"/>
    </row>
    <row r="170" spans="1:52" x14ac:dyDescent="0.25">
      <c r="A170" s="28">
        <v>43347.458877314799</v>
      </c>
      <c r="B170" s="28">
        <v>43347.464039351798</v>
      </c>
      <c r="C170" s="29" t="s">
        <v>142</v>
      </c>
      <c r="D170" s="29"/>
      <c r="E170" s="27">
        <v>100</v>
      </c>
      <c r="F170" s="29"/>
      <c r="G170" s="28"/>
      <c r="H170" s="29"/>
      <c r="J170" s="29"/>
      <c r="K170" s="11">
        <v>2336</v>
      </c>
      <c r="M170" s="29"/>
      <c r="N170" s="29" t="s">
        <v>804</v>
      </c>
      <c r="P170" s="29"/>
      <c r="Q170" s="29" t="s">
        <v>146</v>
      </c>
      <c r="S170" s="29"/>
      <c r="T170" s="29" t="s">
        <v>795</v>
      </c>
      <c r="V170" s="29"/>
      <c r="W170" s="29" t="s">
        <v>805</v>
      </c>
      <c r="Y170" s="29"/>
      <c r="Z170" s="29" t="s">
        <v>258</v>
      </c>
      <c r="AB170" s="29"/>
      <c r="AC170" s="29"/>
      <c r="AD170">
        <v>0</v>
      </c>
      <c r="AE170" s="29"/>
      <c r="AF170" s="29"/>
      <c r="AG170">
        <v>0</v>
      </c>
      <c r="AH170" s="29"/>
      <c r="AI170" s="29" t="s">
        <v>796</v>
      </c>
      <c r="AJ170">
        <v>20</v>
      </c>
      <c r="AK170" s="29"/>
      <c r="AL170" s="29" t="s">
        <v>801</v>
      </c>
      <c r="AM170">
        <v>20</v>
      </c>
      <c r="AN170" s="29"/>
      <c r="AO170" s="29" t="s">
        <v>798</v>
      </c>
      <c r="AP170">
        <v>20</v>
      </c>
      <c r="AQ170" s="29"/>
      <c r="AR170" s="29" t="s">
        <v>150</v>
      </c>
      <c r="AS170">
        <v>20</v>
      </c>
      <c r="AT170" s="29"/>
      <c r="AU170" s="29" t="s">
        <v>799</v>
      </c>
      <c r="AV170">
        <v>20</v>
      </c>
      <c r="AW170" s="29"/>
      <c r="AX170" s="29" t="s">
        <v>2250</v>
      </c>
      <c r="AZ170" s="29"/>
    </row>
    <row r="171" spans="1:52" x14ac:dyDescent="0.25">
      <c r="A171" s="28">
        <v>43347.464131944398</v>
      </c>
      <c r="B171" s="28">
        <v>43347.466493055603</v>
      </c>
      <c r="C171" s="29" t="s">
        <v>142</v>
      </c>
      <c r="D171" s="29"/>
      <c r="E171" s="27">
        <v>100</v>
      </c>
      <c r="F171" s="29"/>
      <c r="G171" s="28"/>
      <c r="H171" s="29"/>
      <c r="J171" s="29"/>
      <c r="K171" s="11">
        <v>2336</v>
      </c>
      <c r="M171" s="29"/>
      <c r="N171" s="29" t="s">
        <v>804</v>
      </c>
      <c r="P171" s="29"/>
      <c r="Q171" s="29" t="s">
        <v>146</v>
      </c>
      <c r="S171" s="29"/>
      <c r="T171" s="29" t="s">
        <v>795</v>
      </c>
      <c r="V171" s="29"/>
      <c r="W171" s="29" t="s">
        <v>805</v>
      </c>
      <c r="Y171" s="29"/>
      <c r="Z171" s="29" t="s">
        <v>150</v>
      </c>
      <c r="AB171" s="29"/>
      <c r="AC171" s="29" t="s">
        <v>796</v>
      </c>
      <c r="AD171">
        <v>0</v>
      </c>
      <c r="AE171" s="29"/>
      <c r="AF171" s="29" t="s">
        <v>801</v>
      </c>
      <c r="AG171">
        <v>0</v>
      </c>
      <c r="AH171" s="29"/>
      <c r="AI171" s="29" t="s">
        <v>796</v>
      </c>
      <c r="AJ171">
        <v>20</v>
      </c>
      <c r="AK171" s="29"/>
      <c r="AL171" s="29" t="s">
        <v>801</v>
      </c>
      <c r="AM171">
        <v>20</v>
      </c>
      <c r="AN171" s="29"/>
      <c r="AO171" s="29" t="s">
        <v>798</v>
      </c>
      <c r="AP171">
        <v>20</v>
      </c>
      <c r="AQ171" s="29"/>
      <c r="AR171" s="29" t="s">
        <v>150</v>
      </c>
      <c r="AS171">
        <v>20</v>
      </c>
      <c r="AT171" s="29"/>
      <c r="AU171" s="29" t="s">
        <v>799</v>
      </c>
      <c r="AV171">
        <v>20</v>
      </c>
      <c r="AW171" s="29"/>
      <c r="AX171" s="29" t="s">
        <v>2251</v>
      </c>
      <c r="AZ171" s="29"/>
    </row>
    <row r="172" spans="1:52" x14ac:dyDescent="0.25">
      <c r="A172" s="28">
        <v>43347.466574074097</v>
      </c>
      <c r="B172" s="28">
        <v>43347.507708333302</v>
      </c>
      <c r="C172" s="29" t="s">
        <v>142</v>
      </c>
      <c r="D172" s="29"/>
      <c r="E172" s="27">
        <v>100</v>
      </c>
      <c r="F172" s="29"/>
      <c r="G172" s="28"/>
      <c r="H172" s="29"/>
      <c r="J172" s="29"/>
      <c r="K172" s="11">
        <v>2336</v>
      </c>
      <c r="M172" s="29"/>
      <c r="N172" s="29" t="s">
        <v>804</v>
      </c>
      <c r="P172" s="29"/>
      <c r="Q172" s="29" t="s">
        <v>146</v>
      </c>
      <c r="S172" s="29"/>
      <c r="T172" s="29" t="s">
        <v>162</v>
      </c>
      <c r="V172" s="29"/>
      <c r="W172" s="29" t="s">
        <v>854</v>
      </c>
      <c r="Y172" s="29"/>
      <c r="Z172" s="29" t="s">
        <v>258</v>
      </c>
      <c r="AB172" s="29"/>
      <c r="AC172" s="29"/>
      <c r="AD172">
        <v>0</v>
      </c>
      <c r="AE172" s="29"/>
      <c r="AF172" s="29"/>
      <c r="AG172">
        <v>0</v>
      </c>
      <c r="AH172" s="29"/>
      <c r="AI172" s="29" t="s">
        <v>796</v>
      </c>
      <c r="AJ172">
        <v>20</v>
      </c>
      <c r="AK172" s="29"/>
      <c r="AL172" s="29" t="s">
        <v>801</v>
      </c>
      <c r="AM172">
        <v>20</v>
      </c>
      <c r="AN172" s="29"/>
      <c r="AO172" s="29" t="s">
        <v>798</v>
      </c>
      <c r="AP172">
        <v>20</v>
      </c>
      <c r="AQ172" s="29"/>
      <c r="AR172" s="29" t="s">
        <v>150</v>
      </c>
      <c r="AS172">
        <v>20</v>
      </c>
      <c r="AT172" s="29"/>
      <c r="AU172" s="29" t="s">
        <v>799</v>
      </c>
      <c r="AV172">
        <v>20</v>
      </c>
      <c r="AW172" s="29"/>
      <c r="AX172" s="29" t="s">
        <v>2252</v>
      </c>
      <c r="AZ172" s="29"/>
    </row>
    <row r="173" spans="1:52" x14ac:dyDescent="0.25">
      <c r="A173" s="28">
        <v>43347.508657407401</v>
      </c>
      <c r="B173" s="28">
        <v>43347.513576388897</v>
      </c>
      <c r="C173" s="29" t="s">
        <v>142</v>
      </c>
      <c r="D173" s="29"/>
      <c r="E173" s="27">
        <v>40</v>
      </c>
      <c r="F173" s="29"/>
      <c r="G173" s="28"/>
      <c r="H173" s="29"/>
      <c r="J173" s="29"/>
      <c r="K173" s="11">
        <v>2336</v>
      </c>
      <c r="M173" s="29"/>
      <c r="N173" s="29" t="s">
        <v>804</v>
      </c>
      <c r="P173" s="29"/>
      <c r="Q173" s="29" t="s">
        <v>146</v>
      </c>
      <c r="S173" s="29"/>
      <c r="T173" s="29" t="s">
        <v>162</v>
      </c>
      <c r="V173" s="29"/>
      <c r="W173" s="29" t="s">
        <v>854</v>
      </c>
      <c r="Y173" s="29"/>
      <c r="Z173" s="29" t="s">
        <v>258</v>
      </c>
      <c r="AB173" s="29"/>
      <c r="AC173" s="29"/>
      <c r="AD173">
        <v>0</v>
      </c>
      <c r="AE173" s="29"/>
      <c r="AF173" s="29"/>
      <c r="AG173">
        <v>0</v>
      </c>
      <c r="AH173" s="29"/>
      <c r="AI173" s="29" t="s">
        <v>800</v>
      </c>
      <c r="AJ173">
        <v>0</v>
      </c>
      <c r="AK173" s="29"/>
      <c r="AL173" s="29" t="s">
        <v>855</v>
      </c>
      <c r="AM173">
        <v>0</v>
      </c>
      <c r="AN173" s="29"/>
      <c r="AO173" s="29" t="s">
        <v>798</v>
      </c>
      <c r="AP173">
        <v>20</v>
      </c>
      <c r="AQ173" s="29"/>
      <c r="AR173" s="29" t="s">
        <v>150</v>
      </c>
      <c r="AS173">
        <v>20</v>
      </c>
      <c r="AT173" s="29"/>
      <c r="AU173" s="29" t="s">
        <v>258</v>
      </c>
      <c r="AV173">
        <v>0</v>
      </c>
      <c r="AW173" s="29"/>
      <c r="AX173" s="29" t="s">
        <v>2253</v>
      </c>
      <c r="AZ173" s="29"/>
    </row>
    <row r="174" spans="1:52" x14ac:dyDescent="0.25">
      <c r="A174" s="28">
        <v>43347.604178240697</v>
      </c>
      <c r="B174" s="28">
        <v>43347.6090162037</v>
      </c>
      <c r="C174" s="29" t="s">
        <v>142</v>
      </c>
      <c r="D174" s="29"/>
      <c r="E174" s="27">
        <v>100</v>
      </c>
      <c r="F174" s="29"/>
      <c r="G174" s="28"/>
      <c r="H174" s="29"/>
      <c r="J174" s="29"/>
      <c r="K174" s="11">
        <v>2336</v>
      </c>
      <c r="M174" s="29"/>
      <c r="N174" s="29" t="s">
        <v>804</v>
      </c>
      <c r="P174" s="29"/>
      <c r="Q174" s="29" t="s">
        <v>146</v>
      </c>
      <c r="S174" s="29"/>
      <c r="T174" s="29" t="s">
        <v>162</v>
      </c>
      <c r="V174" s="29"/>
      <c r="W174" s="29" t="s">
        <v>854</v>
      </c>
      <c r="Y174" s="29"/>
      <c r="Z174" s="29" t="s">
        <v>258</v>
      </c>
      <c r="AB174" s="29"/>
      <c r="AC174" s="29"/>
      <c r="AD174">
        <v>0</v>
      </c>
      <c r="AE174" s="29"/>
      <c r="AF174" s="29"/>
      <c r="AG174">
        <v>0</v>
      </c>
      <c r="AH174" s="29"/>
      <c r="AI174" s="29" t="s">
        <v>796</v>
      </c>
      <c r="AJ174">
        <v>20</v>
      </c>
      <c r="AK174" s="29"/>
      <c r="AL174" s="29" t="s">
        <v>801</v>
      </c>
      <c r="AM174">
        <v>20</v>
      </c>
      <c r="AN174" s="29"/>
      <c r="AO174" s="29" t="s">
        <v>798</v>
      </c>
      <c r="AP174">
        <v>20</v>
      </c>
      <c r="AQ174" s="29"/>
      <c r="AR174" s="29" t="s">
        <v>150</v>
      </c>
      <c r="AS174">
        <v>20</v>
      </c>
      <c r="AT174" s="29"/>
      <c r="AU174" s="29" t="s">
        <v>799</v>
      </c>
      <c r="AV174">
        <v>20</v>
      </c>
      <c r="AW174" s="29"/>
      <c r="AX174" s="29"/>
      <c r="AZ174" s="29"/>
    </row>
    <row r="175" spans="1:52" x14ac:dyDescent="0.25">
      <c r="A175" s="28">
        <v>43347.611724536997</v>
      </c>
      <c r="B175" s="28">
        <v>43347.644745370402</v>
      </c>
      <c r="C175" s="29" t="s">
        <v>142</v>
      </c>
      <c r="D175" s="29"/>
      <c r="E175" s="27">
        <v>80</v>
      </c>
      <c r="F175" s="29"/>
      <c r="G175" s="28"/>
      <c r="H175" s="29"/>
      <c r="J175" s="29"/>
      <c r="K175" s="11">
        <v>2336</v>
      </c>
      <c r="M175" s="29"/>
      <c r="N175" s="29" t="s">
        <v>804</v>
      </c>
      <c r="P175" s="29"/>
      <c r="Q175" s="29" t="s">
        <v>146</v>
      </c>
      <c r="S175" s="29"/>
      <c r="T175" s="29" t="s">
        <v>795</v>
      </c>
      <c r="V175" s="29"/>
      <c r="W175" s="29" t="s">
        <v>805</v>
      </c>
      <c r="Y175" s="29"/>
      <c r="Z175" s="29" t="s">
        <v>150</v>
      </c>
      <c r="AB175" s="29"/>
      <c r="AC175" s="29" t="s">
        <v>800</v>
      </c>
      <c r="AD175">
        <v>0</v>
      </c>
      <c r="AE175" s="29"/>
      <c r="AF175" s="29" t="s">
        <v>801</v>
      </c>
      <c r="AG175">
        <v>0</v>
      </c>
      <c r="AH175" s="29"/>
      <c r="AI175" s="29" t="s">
        <v>796</v>
      </c>
      <c r="AJ175">
        <v>20</v>
      </c>
      <c r="AK175" s="29"/>
      <c r="AL175" s="29" t="s">
        <v>801</v>
      </c>
      <c r="AM175">
        <v>20</v>
      </c>
      <c r="AN175" s="29"/>
      <c r="AO175" s="29" t="s">
        <v>258</v>
      </c>
      <c r="AP175">
        <v>0</v>
      </c>
      <c r="AQ175" s="29"/>
      <c r="AR175" s="29" t="s">
        <v>150</v>
      </c>
      <c r="AS175">
        <v>20</v>
      </c>
      <c r="AT175" s="29"/>
      <c r="AU175" s="29" t="s">
        <v>799</v>
      </c>
      <c r="AV175">
        <v>20</v>
      </c>
      <c r="AW175" s="29"/>
      <c r="AX175" s="29" t="s">
        <v>2254</v>
      </c>
      <c r="AZ175" s="29"/>
    </row>
    <row r="176" spans="1:52" x14ac:dyDescent="0.25">
      <c r="A176" s="28">
        <v>43347.633518518502</v>
      </c>
      <c r="B176" s="28">
        <v>43347.6342939815</v>
      </c>
      <c r="C176" s="29" t="s">
        <v>142</v>
      </c>
      <c r="D176" s="29"/>
      <c r="E176" s="27">
        <v>100</v>
      </c>
      <c r="F176" s="29"/>
      <c r="G176" s="28"/>
      <c r="H176" s="29"/>
      <c r="J176" s="29"/>
      <c r="K176" s="11">
        <v>2356</v>
      </c>
      <c r="M176" s="29"/>
      <c r="N176" s="29" t="s">
        <v>804</v>
      </c>
      <c r="P176" s="29"/>
      <c r="Q176" s="29" t="s">
        <v>146</v>
      </c>
      <c r="S176" s="29"/>
      <c r="T176" s="29" t="s">
        <v>162</v>
      </c>
      <c r="V176" s="29"/>
      <c r="W176" s="29" t="s">
        <v>854</v>
      </c>
      <c r="Y176" s="29"/>
      <c r="Z176" s="29" t="s">
        <v>258</v>
      </c>
      <c r="AB176" s="29"/>
      <c r="AC176" s="29"/>
      <c r="AD176">
        <v>0</v>
      </c>
      <c r="AE176" s="29"/>
      <c r="AF176" s="29"/>
      <c r="AG176">
        <v>0</v>
      </c>
      <c r="AH176" s="29"/>
      <c r="AI176" s="29" t="s">
        <v>796</v>
      </c>
      <c r="AJ176">
        <v>20</v>
      </c>
      <c r="AK176" s="29"/>
      <c r="AL176" s="29" t="s">
        <v>801</v>
      </c>
      <c r="AM176">
        <v>20</v>
      </c>
      <c r="AN176" s="29"/>
      <c r="AO176" s="29" t="s">
        <v>798</v>
      </c>
      <c r="AP176">
        <v>20</v>
      </c>
      <c r="AQ176" s="29"/>
      <c r="AR176" s="29" t="s">
        <v>150</v>
      </c>
      <c r="AS176">
        <v>20</v>
      </c>
      <c r="AT176" s="29"/>
      <c r="AU176" s="29" t="s">
        <v>799</v>
      </c>
      <c r="AV176">
        <v>20</v>
      </c>
      <c r="AW176" s="29"/>
      <c r="AX176" s="29"/>
      <c r="AZ176" s="29"/>
    </row>
    <row r="177" spans="1:52" x14ac:dyDescent="0.25">
      <c r="A177" s="28">
        <v>43348.449525463002</v>
      </c>
      <c r="B177" s="28">
        <v>43348.453368055598</v>
      </c>
      <c r="C177" s="29" t="s">
        <v>142</v>
      </c>
      <c r="D177" s="29"/>
      <c r="E177" s="27">
        <v>80</v>
      </c>
      <c r="F177" s="29"/>
      <c r="G177" s="28"/>
      <c r="H177" s="29"/>
      <c r="J177" s="29"/>
      <c r="K177" s="11">
        <v>2207</v>
      </c>
      <c r="M177" s="29"/>
      <c r="N177" s="29" t="s">
        <v>804</v>
      </c>
      <c r="P177" s="29"/>
      <c r="Q177" s="29" t="s">
        <v>197</v>
      </c>
      <c r="S177" s="29"/>
      <c r="T177" s="29" t="s">
        <v>171</v>
      </c>
      <c r="V177" s="29"/>
      <c r="W177" s="29" t="s">
        <v>854</v>
      </c>
      <c r="Y177" s="29"/>
      <c r="Z177" s="29" t="s">
        <v>258</v>
      </c>
      <c r="AB177" s="29"/>
      <c r="AC177" s="29"/>
      <c r="AD177">
        <v>0</v>
      </c>
      <c r="AE177" s="29"/>
      <c r="AF177" s="29"/>
      <c r="AG177">
        <v>0</v>
      </c>
      <c r="AH177" s="29"/>
      <c r="AI177" s="29" t="s">
        <v>800</v>
      </c>
      <c r="AJ177">
        <v>0</v>
      </c>
      <c r="AK177" s="29"/>
      <c r="AL177" s="29" t="s">
        <v>801</v>
      </c>
      <c r="AM177">
        <v>20</v>
      </c>
      <c r="AN177" s="29"/>
      <c r="AO177" s="29" t="s">
        <v>798</v>
      </c>
      <c r="AP177">
        <v>20</v>
      </c>
      <c r="AQ177" s="29"/>
      <c r="AR177" s="29" t="s">
        <v>150</v>
      </c>
      <c r="AS177">
        <v>20</v>
      </c>
      <c r="AT177" s="29"/>
      <c r="AU177" s="29" t="s">
        <v>799</v>
      </c>
      <c r="AV177">
        <v>20</v>
      </c>
      <c r="AW177" s="29"/>
      <c r="AX177" s="29" t="s">
        <v>2255</v>
      </c>
      <c r="AZ177" s="29"/>
    </row>
    <row r="178" spans="1:52" x14ac:dyDescent="0.25">
      <c r="A178" s="28">
        <v>43348.453564814801</v>
      </c>
      <c r="B178" s="28">
        <v>43348.454687500001</v>
      </c>
      <c r="C178" s="29" t="s">
        <v>142</v>
      </c>
      <c r="D178" s="29"/>
      <c r="E178" s="27">
        <v>100</v>
      </c>
      <c r="F178" s="29"/>
      <c r="G178" s="28"/>
      <c r="H178" s="29"/>
      <c r="J178" s="29"/>
      <c r="K178" s="11">
        <v>2207</v>
      </c>
      <c r="M178" s="29"/>
      <c r="N178" s="29" t="s">
        <v>804</v>
      </c>
      <c r="P178" s="29"/>
      <c r="Q178" s="29" t="s">
        <v>197</v>
      </c>
      <c r="S178" s="29"/>
      <c r="T178" s="29" t="s">
        <v>171</v>
      </c>
      <c r="V178" s="29"/>
      <c r="W178" s="29" t="s">
        <v>805</v>
      </c>
      <c r="Y178" s="29"/>
      <c r="Z178" s="29" t="s">
        <v>150</v>
      </c>
      <c r="AB178" s="29"/>
      <c r="AC178" s="29" t="s">
        <v>796</v>
      </c>
      <c r="AD178">
        <v>0</v>
      </c>
      <c r="AE178" s="29"/>
      <c r="AF178" s="29" t="s">
        <v>801</v>
      </c>
      <c r="AG178">
        <v>0</v>
      </c>
      <c r="AH178" s="29"/>
      <c r="AI178" s="29" t="s">
        <v>796</v>
      </c>
      <c r="AJ178">
        <v>20</v>
      </c>
      <c r="AK178" s="29"/>
      <c r="AL178" s="29" t="s">
        <v>801</v>
      </c>
      <c r="AM178">
        <v>20</v>
      </c>
      <c r="AN178" s="29"/>
      <c r="AO178" s="29" t="s">
        <v>798</v>
      </c>
      <c r="AP178">
        <v>20</v>
      </c>
      <c r="AQ178" s="29"/>
      <c r="AR178" s="29" t="s">
        <v>150</v>
      </c>
      <c r="AS178">
        <v>20</v>
      </c>
      <c r="AT178" s="29"/>
      <c r="AU178" s="29" t="s">
        <v>799</v>
      </c>
      <c r="AV178">
        <v>20</v>
      </c>
      <c r="AW178" s="29"/>
      <c r="AX178" s="29" t="s">
        <v>2256</v>
      </c>
      <c r="AZ178" s="29"/>
    </row>
    <row r="179" spans="1:52" x14ac:dyDescent="0.25">
      <c r="A179" s="28">
        <v>43348.454907407402</v>
      </c>
      <c r="B179" s="28">
        <v>43348.455810185202</v>
      </c>
      <c r="C179" s="29" t="s">
        <v>142</v>
      </c>
      <c r="D179" s="29"/>
      <c r="E179" s="27">
        <v>100</v>
      </c>
      <c r="F179" s="29"/>
      <c r="G179" s="28"/>
      <c r="H179" s="29"/>
      <c r="J179" s="29"/>
      <c r="K179" s="11">
        <v>2207</v>
      </c>
      <c r="M179" s="29"/>
      <c r="N179" s="29" t="s">
        <v>804</v>
      </c>
      <c r="P179" s="29"/>
      <c r="Q179" s="29" t="s">
        <v>197</v>
      </c>
      <c r="S179" s="29"/>
      <c r="T179" s="29" t="s">
        <v>171</v>
      </c>
      <c r="V179" s="29"/>
      <c r="W179" s="29" t="s">
        <v>854</v>
      </c>
      <c r="Y179" s="29"/>
      <c r="Z179" s="29" t="s">
        <v>258</v>
      </c>
      <c r="AB179" s="29"/>
      <c r="AC179" s="29"/>
      <c r="AD179">
        <v>0</v>
      </c>
      <c r="AE179" s="29"/>
      <c r="AF179" s="29"/>
      <c r="AG179">
        <v>0</v>
      </c>
      <c r="AH179" s="29"/>
      <c r="AI179" s="29" t="s">
        <v>796</v>
      </c>
      <c r="AJ179">
        <v>20</v>
      </c>
      <c r="AK179" s="29"/>
      <c r="AL179" s="29" t="s">
        <v>801</v>
      </c>
      <c r="AM179">
        <v>20</v>
      </c>
      <c r="AN179" s="29"/>
      <c r="AO179" s="29" t="s">
        <v>798</v>
      </c>
      <c r="AP179">
        <v>20</v>
      </c>
      <c r="AQ179" s="29"/>
      <c r="AR179" s="29" t="s">
        <v>150</v>
      </c>
      <c r="AS179">
        <v>20</v>
      </c>
      <c r="AT179" s="29"/>
      <c r="AU179" s="29" t="s">
        <v>799</v>
      </c>
      <c r="AV179">
        <v>20</v>
      </c>
      <c r="AW179" s="29"/>
      <c r="AX179" s="29" t="s">
        <v>2257</v>
      </c>
      <c r="AZ179" s="29"/>
    </row>
    <row r="180" spans="1:52" x14ac:dyDescent="0.25">
      <c r="A180" s="28">
        <v>43348.455914351798</v>
      </c>
      <c r="B180" s="28">
        <v>43348.456724536998</v>
      </c>
      <c r="C180" s="29" t="s">
        <v>142</v>
      </c>
      <c r="D180" s="29"/>
      <c r="E180" s="27">
        <v>100</v>
      </c>
      <c r="F180" s="29"/>
      <c r="G180" s="28"/>
      <c r="H180" s="29"/>
      <c r="J180" s="29"/>
      <c r="K180" s="11">
        <v>2207</v>
      </c>
      <c r="M180" s="29"/>
      <c r="N180" s="29" t="s">
        <v>804</v>
      </c>
      <c r="P180" s="29"/>
      <c r="Q180" s="29" t="s">
        <v>197</v>
      </c>
      <c r="S180" s="29"/>
      <c r="T180" s="29" t="s">
        <v>339</v>
      </c>
      <c r="V180" s="29"/>
      <c r="W180" s="29" t="s">
        <v>854</v>
      </c>
      <c r="Y180" s="29"/>
      <c r="Z180" s="29" t="s">
        <v>258</v>
      </c>
      <c r="AB180" s="29"/>
      <c r="AC180" s="29"/>
      <c r="AD180">
        <v>0</v>
      </c>
      <c r="AE180" s="29"/>
      <c r="AF180" s="29"/>
      <c r="AG180">
        <v>0</v>
      </c>
      <c r="AH180" s="29"/>
      <c r="AI180" s="29" t="s">
        <v>796</v>
      </c>
      <c r="AJ180">
        <v>20</v>
      </c>
      <c r="AK180" s="29"/>
      <c r="AL180" s="29" t="s">
        <v>801</v>
      </c>
      <c r="AM180">
        <v>20</v>
      </c>
      <c r="AN180" s="29"/>
      <c r="AO180" s="29" t="s">
        <v>798</v>
      </c>
      <c r="AP180">
        <v>20</v>
      </c>
      <c r="AQ180" s="29"/>
      <c r="AR180" s="29" t="s">
        <v>150</v>
      </c>
      <c r="AS180">
        <v>20</v>
      </c>
      <c r="AT180" s="29"/>
      <c r="AU180" s="29" t="s">
        <v>799</v>
      </c>
      <c r="AV180">
        <v>20</v>
      </c>
      <c r="AW180" s="29"/>
      <c r="AX180" s="29" t="s">
        <v>2258</v>
      </c>
      <c r="AZ180" s="29"/>
    </row>
    <row r="181" spans="1:52" x14ac:dyDescent="0.25">
      <c r="A181" s="28">
        <v>43348.456793981502</v>
      </c>
      <c r="B181" s="28">
        <v>43348.457488425898</v>
      </c>
      <c r="C181" s="29" t="s">
        <v>142</v>
      </c>
      <c r="D181" s="29"/>
      <c r="E181" s="27">
        <v>100</v>
      </c>
      <c r="F181" s="29"/>
      <c r="G181" s="28"/>
      <c r="H181" s="29"/>
      <c r="J181" s="29"/>
      <c r="K181" s="11">
        <v>2207</v>
      </c>
      <c r="M181" s="29"/>
      <c r="N181" s="29" t="s">
        <v>804</v>
      </c>
      <c r="P181" s="29"/>
      <c r="Q181" s="29" t="s">
        <v>197</v>
      </c>
      <c r="S181" s="29"/>
      <c r="T181" s="29" t="s">
        <v>171</v>
      </c>
      <c r="V181" s="29"/>
      <c r="W181" s="29" t="s">
        <v>854</v>
      </c>
      <c r="Y181" s="29"/>
      <c r="Z181" s="29" t="s">
        <v>258</v>
      </c>
      <c r="AB181" s="29"/>
      <c r="AC181" s="29"/>
      <c r="AD181">
        <v>0</v>
      </c>
      <c r="AE181" s="29"/>
      <c r="AF181" s="29"/>
      <c r="AG181">
        <v>0</v>
      </c>
      <c r="AH181" s="29"/>
      <c r="AI181" s="29" t="s">
        <v>796</v>
      </c>
      <c r="AJ181">
        <v>20</v>
      </c>
      <c r="AK181" s="29"/>
      <c r="AL181" s="29" t="s">
        <v>801</v>
      </c>
      <c r="AM181">
        <v>20</v>
      </c>
      <c r="AN181" s="29"/>
      <c r="AO181" s="29" t="s">
        <v>798</v>
      </c>
      <c r="AP181">
        <v>20</v>
      </c>
      <c r="AQ181" s="29"/>
      <c r="AR181" s="29" t="s">
        <v>150</v>
      </c>
      <c r="AS181">
        <v>20</v>
      </c>
      <c r="AT181" s="29"/>
      <c r="AU181" s="29" t="s">
        <v>799</v>
      </c>
      <c r="AV181">
        <v>20</v>
      </c>
      <c r="AW181" s="29"/>
      <c r="AX181" s="29" t="s">
        <v>2259</v>
      </c>
      <c r="AZ181" s="29"/>
    </row>
    <row r="182" spans="1:52" x14ac:dyDescent="0.25">
      <c r="A182" s="28">
        <v>43348.457685185203</v>
      </c>
      <c r="B182" s="28">
        <v>43348.458449074104</v>
      </c>
      <c r="C182" s="29" t="s">
        <v>142</v>
      </c>
      <c r="D182" s="29"/>
      <c r="E182" s="27">
        <v>100</v>
      </c>
      <c r="F182" s="29"/>
      <c r="G182" s="28"/>
      <c r="H182" s="29"/>
      <c r="J182" s="29"/>
      <c r="K182" s="11">
        <v>2207</v>
      </c>
      <c r="M182" s="29"/>
      <c r="N182" s="29" t="s">
        <v>804</v>
      </c>
      <c r="P182" s="29"/>
      <c r="Q182" s="29" t="s">
        <v>197</v>
      </c>
      <c r="S182" s="29"/>
      <c r="T182" s="29" t="s">
        <v>171</v>
      </c>
      <c r="V182" s="29"/>
      <c r="W182" s="29" t="s">
        <v>805</v>
      </c>
      <c r="Y182" s="29"/>
      <c r="Z182" s="29" t="s">
        <v>150</v>
      </c>
      <c r="AB182" s="29"/>
      <c r="AC182" s="29" t="s">
        <v>796</v>
      </c>
      <c r="AD182">
        <v>0</v>
      </c>
      <c r="AE182" s="29"/>
      <c r="AF182" s="29" t="s">
        <v>801</v>
      </c>
      <c r="AG182">
        <v>0</v>
      </c>
      <c r="AH182" s="29"/>
      <c r="AI182" s="29" t="s">
        <v>796</v>
      </c>
      <c r="AJ182">
        <v>20</v>
      </c>
      <c r="AK182" s="29"/>
      <c r="AL182" s="29" t="s">
        <v>801</v>
      </c>
      <c r="AM182">
        <v>20</v>
      </c>
      <c r="AN182" s="29"/>
      <c r="AO182" s="29" t="s">
        <v>798</v>
      </c>
      <c r="AP182">
        <v>20</v>
      </c>
      <c r="AQ182" s="29"/>
      <c r="AR182" s="29" t="s">
        <v>150</v>
      </c>
      <c r="AS182">
        <v>20</v>
      </c>
      <c r="AT182" s="29"/>
      <c r="AU182" s="29" t="s">
        <v>799</v>
      </c>
      <c r="AV182">
        <v>20</v>
      </c>
      <c r="AW182" s="29"/>
      <c r="AX182" s="29" t="s">
        <v>2260</v>
      </c>
      <c r="AZ182" s="29"/>
    </row>
    <row r="183" spans="1:52" x14ac:dyDescent="0.25">
      <c r="A183" s="28">
        <v>43348.460138888899</v>
      </c>
      <c r="B183" s="28">
        <v>43348.461400462998</v>
      </c>
      <c r="C183" s="29" t="s">
        <v>142</v>
      </c>
      <c r="D183" s="29"/>
      <c r="E183" s="27">
        <v>80</v>
      </c>
      <c r="F183" s="29"/>
      <c r="G183" s="28"/>
      <c r="H183" s="29"/>
      <c r="J183" s="29"/>
      <c r="K183" s="11">
        <v>2207</v>
      </c>
      <c r="M183" s="29"/>
      <c r="N183" s="29" t="s">
        <v>804</v>
      </c>
      <c r="P183" s="29"/>
      <c r="Q183" s="29" t="s">
        <v>197</v>
      </c>
      <c r="S183" s="29"/>
      <c r="T183" s="29" t="s">
        <v>339</v>
      </c>
      <c r="V183" s="29"/>
      <c r="W183" s="29" t="s">
        <v>805</v>
      </c>
      <c r="Y183" s="29"/>
      <c r="Z183" s="29" t="s">
        <v>150</v>
      </c>
      <c r="AB183" s="29"/>
      <c r="AC183" s="29" t="s">
        <v>796</v>
      </c>
      <c r="AD183">
        <v>0</v>
      </c>
      <c r="AE183" s="29"/>
      <c r="AF183" s="29" t="s">
        <v>797</v>
      </c>
      <c r="AG183">
        <v>0</v>
      </c>
      <c r="AH183" s="29"/>
      <c r="AI183" s="29" t="s">
        <v>796</v>
      </c>
      <c r="AJ183">
        <v>20</v>
      </c>
      <c r="AK183" s="29"/>
      <c r="AL183" s="29" t="s">
        <v>797</v>
      </c>
      <c r="AM183">
        <v>0</v>
      </c>
      <c r="AN183" s="29"/>
      <c r="AO183" s="29" t="s">
        <v>798</v>
      </c>
      <c r="AP183">
        <v>20</v>
      </c>
      <c r="AQ183" s="29"/>
      <c r="AR183" s="29" t="s">
        <v>150</v>
      </c>
      <c r="AS183">
        <v>20</v>
      </c>
      <c r="AT183" s="29"/>
      <c r="AU183" s="29" t="s">
        <v>799</v>
      </c>
      <c r="AV183">
        <v>20</v>
      </c>
      <c r="AW183" s="29"/>
      <c r="AX183" s="29" t="s">
        <v>2261</v>
      </c>
      <c r="AZ183" s="29"/>
    </row>
    <row r="184" spans="1:52" x14ac:dyDescent="0.25">
      <c r="A184" s="28">
        <v>43348.461562500001</v>
      </c>
      <c r="B184" s="28">
        <v>43348.462210648097</v>
      </c>
      <c r="C184" s="29" t="s">
        <v>142</v>
      </c>
      <c r="D184" s="29"/>
      <c r="E184" s="27">
        <v>100</v>
      </c>
      <c r="F184" s="29"/>
      <c r="G184" s="28"/>
      <c r="H184" s="29"/>
      <c r="J184" s="29"/>
      <c r="K184" s="11">
        <v>2207</v>
      </c>
      <c r="M184" s="29"/>
      <c r="N184" s="29" t="s">
        <v>804</v>
      </c>
      <c r="P184" s="29"/>
      <c r="Q184" s="29" t="s">
        <v>197</v>
      </c>
      <c r="S184" s="29"/>
      <c r="T184" s="29" t="s">
        <v>171</v>
      </c>
      <c r="V184" s="29"/>
      <c r="W184" s="29" t="s">
        <v>854</v>
      </c>
      <c r="Y184" s="29"/>
      <c r="Z184" s="29" t="s">
        <v>258</v>
      </c>
      <c r="AB184" s="29"/>
      <c r="AC184" s="29"/>
      <c r="AD184">
        <v>0</v>
      </c>
      <c r="AE184" s="29"/>
      <c r="AF184" s="29"/>
      <c r="AG184">
        <v>0</v>
      </c>
      <c r="AH184" s="29"/>
      <c r="AI184" s="29" t="s">
        <v>796</v>
      </c>
      <c r="AJ184">
        <v>20</v>
      </c>
      <c r="AK184" s="29"/>
      <c r="AL184" s="29" t="s">
        <v>801</v>
      </c>
      <c r="AM184">
        <v>20</v>
      </c>
      <c r="AN184" s="29"/>
      <c r="AO184" s="29" t="s">
        <v>798</v>
      </c>
      <c r="AP184">
        <v>20</v>
      </c>
      <c r="AQ184" s="29"/>
      <c r="AR184" s="29" t="s">
        <v>150</v>
      </c>
      <c r="AS184">
        <v>20</v>
      </c>
      <c r="AT184" s="29"/>
      <c r="AU184" s="29" t="s">
        <v>799</v>
      </c>
      <c r="AV184">
        <v>20</v>
      </c>
      <c r="AW184" s="29"/>
      <c r="AX184" s="29" t="s">
        <v>2262</v>
      </c>
      <c r="AZ184" s="29"/>
    </row>
    <row r="185" spans="1:52" x14ac:dyDescent="0.25">
      <c r="A185" s="28">
        <v>43348.462407407402</v>
      </c>
      <c r="B185" s="28">
        <v>43348.463252314803</v>
      </c>
      <c r="C185" s="29" t="s">
        <v>142</v>
      </c>
      <c r="D185" s="29"/>
      <c r="E185" s="27">
        <v>100</v>
      </c>
      <c r="F185" s="29"/>
      <c r="G185" s="28"/>
      <c r="H185" s="29"/>
      <c r="J185" s="29"/>
      <c r="K185" s="11">
        <v>2207</v>
      </c>
      <c r="M185" s="29"/>
      <c r="N185" s="29" t="s">
        <v>804</v>
      </c>
      <c r="P185" s="29"/>
      <c r="Q185" s="29" t="s">
        <v>197</v>
      </c>
      <c r="S185" s="29"/>
      <c r="T185" s="29" t="s">
        <v>171</v>
      </c>
      <c r="V185" s="29"/>
      <c r="W185" s="29" t="s">
        <v>854</v>
      </c>
      <c r="Y185" s="29"/>
      <c r="Z185" s="29" t="s">
        <v>150</v>
      </c>
      <c r="AB185" s="29"/>
      <c r="AC185" s="29" t="s">
        <v>796</v>
      </c>
      <c r="AD185">
        <v>0</v>
      </c>
      <c r="AE185" s="29"/>
      <c r="AF185" s="29" t="s">
        <v>801</v>
      </c>
      <c r="AG185">
        <v>0</v>
      </c>
      <c r="AH185" s="29"/>
      <c r="AI185" s="29" t="s">
        <v>796</v>
      </c>
      <c r="AJ185">
        <v>20</v>
      </c>
      <c r="AK185" s="29"/>
      <c r="AL185" s="29" t="s">
        <v>801</v>
      </c>
      <c r="AM185">
        <v>20</v>
      </c>
      <c r="AN185" s="29"/>
      <c r="AO185" s="29" t="s">
        <v>798</v>
      </c>
      <c r="AP185">
        <v>20</v>
      </c>
      <c r="AQ185" s="29"/>
      <c r="AR185" s="29" t="s">
        <v>150</v>
      </c>
      <c r="AS185">
        <v>20</v>
      </c>
      <c r="AT185" s="29"/>
      <c r="AU185" s="29" t="s">
        <v>799</v>
      </c>
      <c r="AV185">
        <v>20</v>
      </c>
      <c r="AW185" s="29"/>
      <c r="AX185" s="29" t="s">
        <v>2263</v>
      </c>
      <c r="AZ185" s="29"/>
    </row>
    <row r="186" spans="1:52" x14ac:dyDescent="0.25">
      <c r="A186" s="28">
        <v>43349.589236111096</v>
      </c>
      <c r="B186" s="28">
        <v>43349.591481481497</v>
      </c>
      <c r="C186" s="29" t="s">
        <v>142</v>
      </c>
      <c r="D186" s="29"/>
      <c r="E186" s="27">
        <v>100</v>
      </c>
      <c r="F186" s="29"/>
      <c r="G186" s="28"/>
      <c r="H186" s="29"/>
      <c r="J186" s="29"/>
      <c r="K186" s="11">
        <v>2217</v>
      </c>
      <c r="M186" s="29"/>
      <c r="N186" s="29" t="s">
        <v>804</v>
      </c>
      <c r="P186" s="29"/>
      <c r="Q186" s="29" t="s">
        <v>146</v>
      </c>
      <c r="S186" s="29"/>
      <c r="T186" s="29" t="s">
        <v>795</v>
      </c>
      <c r="V186" s="29"/>
      <c r="W186" s="29" t="s">
        <v>805</v>
      </c>
      <c r="Y186" s="29"/>
      <c r="Z186" s="29" t="s">
        <v>150</v>
      </c>
      <c r="AB186" s="29"/>
      <c r="AC186" s="29" t="s">
        <v>796</v>
      </c>
      <c r="AD186">
        <v>0</v>
      </c>
      <c r="AE186" s="29"/>
      <c r="AF186" s="29" t="s">
        <v>801</v>
      </c>
      <c r="AG186">
        <v>0</v>
      </c>
      <c r="AH186" s="29"/>
      <c r="AI186" s="29" t="s">
        <v>796</v>
      </c>
      <c r="AJ186">
        <v>20</v>
      </c>
      <c r="AK186" s="29"/>
      <c r="AL186" s="29" t="s">
        <v>801</v>
      </c>
      <c r="AM186">
        <v>20</v>
      </c>
      <c r="AN186" s="29"/>
      <c r="AO186" s="29" t="s">
        <v>798</v>
      </c>
      <c r="AP186">
        <v>20</v>
      </c>
      <c r="AQ186" s="29"/>
      <c r="AR186" s="29" t="s">
        <v>150</v>
      </c>
      <c r="AS186">
        <v>20</v>
      </c>
      <c r="AT186" s="29"/>
      <c r="AU186" s="29" t="s">
        <v>799</v>
      </c>
      <c r="AV186">
        <v>20</v>
      </c>
      <c r="AW186" s="29"/>
      <c r="AX186" s="29" t="s">
        <v>2707</v>
      </c>
      <c r="AZ186" s="29"/>
    </row>
    <row r="187" spans="1:52" x14ac:dyDescent="0.25">
      <c r="A187" s="28">
        <v>43349.591851851903</v>
      </c>
      <c r="B187" s="28">
        <v>43349.593275462998</v>
      </c>
      <c r="C187" s="29" t="s">
        <v>142</v>
      </c>
      <c r="D187" s="29"/>
      <c r="E187" s="27">
        <v>100</v>
      </c>
      <c r="F187" s="29"/>
      <c r="G187" s="28"/>
      <c r="H187" s="29"/>
      <c r="J187" s="29"/>
      <c r="K187" s="11">
        <v>2217</v>
      </c>
      <c r="M187" s="29"/>
      <c r="N187" s="29" t="s">
        <v>804</v>
      </c>
      <c r="P187" s="29"/>
      <c r="Q187" s="29" t="s">
        <v>146</v>
      </c>
      <c r="S187" s="29"/>
      <c r="T187" s="29" t="s">
        <v>162</v>
      </c>
      <c r="V187" s="29"/>
      <c r="W187" s="29" t="s">
        <v>854</v>
      </c>
      <c r="Y187" s="29"/>
      <c r="Z187" s="29" t="s">
        <v>150</v>
      </c>
      <c r="AB187" s="29"/>
      <c r="AC187" s="29" t="s">
        <v>796</v>
      </c>
      <c r="AD187">
        <v>0</v>
      </c>
      <c r="AE187" s="29"/>
      <c r="AF187" s="29" t="s">
        <v>801</v>
      </c>
      <c r="AG187">
        <v>0</v>
      </c>
      <c r="AH187" s="29"/>
      <c r="AI187" s="29" t="s">
        <v>796</v>
      </c>
      <c r="AJ187">
        <v>20</v>
      </c>
      <c r="AK187" s="29"/>
      <c r="AL187" s="29" t="s">
        <v>801</v>
      </c>
      <c r="AM187">
        <v>20</v>
      </c>
      <c r="AN187" s="29"/>
      <c r="AO187" s="29" t="s">
        <v>798</v>
      </c>
      <c r="AP187">
        <v>20</v>
      </c>
      <c r="AQ187" s="29"/>
      <c r="AR187" s="29" t="s">
        <v>150</v>
      </c>
      <c r="AS187">
        <v>20</v>
      </c>
      <c r="AT187" s="29"/>
      <c r="AU187" s="29" t="s">
        <v>799</v>
      </c>
      <c r="AV187">
        <v>20</v>
      </c>
      <c r="AW187" s="29"/>
      <c r="AX187" s="29" t="s">
        <v>2708</v>
      </c>
      <c r="AZ187" s="29"/>
    </row>
    <row r="188" spans="1:52" x14ac:dyDescent="0.25">
      <c r="A188" s="28">
        <v>43349.593553240702</v>
      </c>
      <c r="B188" s="28">
        <v>43349.596481481502</v>
      </c>
      <c r="C188" s="29" t="s">
        <v>142</v>
      </c>
      <c r="D188" s="29"/>
      <c r="E188" s="27">
        <v>60</v>
      </c>
      <c r="F188" s="29"/>
      <c r="G188" s="28"/>
      <c r="H188" s="29"/>
      <c r="J188" s="29"/>
      <c r="K188" s="11">
        <v>2217</v>
      </c>
      <c r="M188" s="29"/>
      <c r="N188" s="29" t="s">
        <v>804</v>
      </c>
      <c r="P188" s="29"/>
      <c r="Q188" s="29" t="s">
        <v>146</v>
      </c>
      <c r="S188" s="29"/>
      <c r="T188" s="29" t="s">
        <v>162</v>
      </c>
      <c r="V188" s="29"/>
      <c r="W188" s="29" t="s">
        <v>805</v>
      </c>
      <c r="Y188" s="29"/>
      <c r="Z188" s="29" t="s">
        <v>150</v>
      </c>
      <c r="AB188" s="29"/>
      <c r="AC188" s="29" t="s">
        <v>796</v>
      </c>
      <c r="AD188">
        <v>0</v>
      </c>
      <c r="AE188" s="29"/>
      <c r="AF188" s="29" t="s">
        <v>801</v>
      </c>
      <c r="AG188">
        <v>0</v>
      </c>
      <c r="AH188" s="29"/>
      <c r="AI188" s="29" t="s">
        <v>796</v>
      </c>
      <c r="AJ188">
        <v>20</v>
      </c>
      <c r="AK188" s="29"/>
      <c r="AL188" s="29" t="s">
        <v>797</v>
      </c>
      <c r="AM188">
        <v>0</v>
      </c>
      <c r="AN188" s="29"/>
      <c r="AO188" s="29" t="s">
        <v>258</v>
      </c>
      <c r="AP188">
        <v>0</v>
      </c>
      <c r="AQ188" s="29"/>
      <c r="AR188" s="29" t="s">
        <v>150</v>
      </c>
      <c r="AS188">
        <v>20</v>
      </c>
      <c r="AT188" s="29"/>
      <c r="AU188" s="29" t="s">
        <v>799</v>
      </c>
      <c r="AV188">
        <v>20</v>
      </c>
      <c r="AW188" s="29"/>
      <c r="AX188" s="29" t="s">
        <v>2709</v>
      </c>
      <c r="AZ188" s="29"/>
    </row>
    <row r="189" spans="1:52" x14ac:dyDescent="0.25">
      <c r="A189" s="28">
        <v>43349.596701388902</v>
      </c>
      <c r="B189" s="28">
        <v>43349.597569444399</v>
      </c>
      <c r="C189" s="29" t="s">
        <v>142</v>
      </c>
      <c r="D189" s="29"/>
      <c r="E189" s="27">
        <v>80</v>
      </c>
      <c r="F189" s="29"/>
      <c r="G189" s="28"/>
      <c r="H189" s="29"/>
      <c r="J189" s="29"/>
      <c r="K189" s="11">
        <v>2217</v>
      </c>
      <c r="M189" s="29"/>
      <c r="N189" s="29" t="s">
        <v>804</v>
      </c>
      <c r="P189" s="29"/>
      <c r="Q189" s="29" t="s">
        <v>146</v>
      </c>
      <c r="S189" s="29"/>
      <c r="T189" s="29" t="s">
        <v>162</v>
      </c>
      <c r="V189" s="29"/>
      <c r="W189" s="29" t="s">
        <v>805</v>
      </c>
      <c r="Y189" s="29"/>
      <c r="Z189" s="29" t="s">
        <v>150</v>
      </c>
      <c r="AB189" s="29"/>
      <c r="AC189" s="29" t="s">
        <v>796</v>
      </c>
      <c r="AD189">
        <v>0</v>
      </c>
      <c r="AE189" s="29"/>
      <c r="AF189" s="29" t="s">
        <v>801</v>
      </c>
      <c r="AG189">
        <v>0</v>
      </c>
      <c r="AH189" s="29"/>
      <c r="AI189" s="29" t="s">
        <v>796</v>
      </c>
      <c r="AJ189">
        <v>20</v>
      </c>
      <c r="AK189" s="29"/>
      <c r="AL189" s="29" t="s">
        <v>801</v>
      </c>
      <c r="AM189">
        <v>20</v>
      </c>
      <c r="AN189" s="29"/>
      <c r="AO189" s="29" t="s">
        <v>258</v>
      </c>
      <c r="AP189">
        <v>0</v>
      </c>
      <c r="AQ189" s="29"/>
      <c r="AR189" s="29" t="s">
        <v>150</v>
      </c>
      <c r="AS189">
        <v>20</v>
      </c>
      <c r="AT189" s="29"/>
      <c r="AU189" s="29" t="s">
        <v>799</v>
      </c>
      <c r="AV189">
        <v>20</v>
      </c>
      <c r="AW189" s="29"/>
      <c r="AX189" s="29" t="s">
        <v>2709</v>
      </c>
      <c r="AZ189" s="29"/>
    </row>
    <row r="190" spans="1:52" x14ac:dyDescent="0.25">
      <c r="A190" s="28">
        <v>43349.597719907397</v>
      </c>
      <c r="B190" s="28">
        <v>43349.598738425899</v>
      </c>
      <c r="C190" s="29" t="s">
        <v>142</v>
      </c>
      <c r="D190" s="29"/>
      <c r="E190" s="27">
        <v>100</v>
      </c>
      <c r="F190" s="29"/>
      <c r="G190" s="28"/>
      <c r="H190" s="29"/>
      <c r="J190" s="29"/>
      <c r="K190" s="11">
        <v>2217</v>
      </c>
      <c r="M190" s="29"/>
      <c r="N190" s="29" t="s">
        <v>804</v>
      </c>
      <c r="P190" s="29"/>
      <c r="Q190" s="29" t="s">
        <v>146</v>
      </c>
      <c r="S190" s="29"/>
      <c r="T190" s="29" t="s">
        <v>162</v>
      </c>
      <c r="V190" s="29"/>
      <c r="W190" s="29" t="s">
        <v>805</v>
      </c>
      <c r="Y190" s="29"/>
      <c r="Z190" s="29" t="s">
        <v>150</v>
      </c>
      <c r="AB190" s="29"/>
      <c r="AC190" s="29" t="s">
        <v>796</v>
      </c>
      <c r="AD190">
        <v>0</v>
      </c>
      <c r="AE190" s="29"/>
      <c r="AF190" s="29" t="s">
        <v>801</v>
      </c>
      <c r="AG190">
        <v>0</v>
      </c>
      <c r="AH190" s="29"/>
      <c r="AI190" s="29" t="s">
        <v>796</v>
      </c>
      <c r="AJ190">
        <v>20</v>
      </c>
      <c r="AK190" s="29"/>
      <c r="AL190" s="29" t="s">
        <v>801</v>
      </c>
      <c r="AM190">
        <v>20</v>
      </c>
      <c r="AN190" s="29"/>
      <c r="AO190" s="29" t="s">
        <v>798</v>
      </c>
      <c r="AP190">
        <v>20</v>
      </c>
      <c r="AQ190" s="29"/>
      <c r="AR190" s="29" t="s">
        <v>150</v>
      </c>
      <c r="AS190">
        <v>20</v>
      </c>
      <c r="AT190" s="29"/>
      <c r="AU190" s="29" t="s">
        <v>799</v>
      </c>
      <c r="AV190">
        <v>20</v>
      </c>
      <c r="AW190" s="29"/>
      <c r="AX190" s="29" t="s">
        <v>2710</v>
      </c>
      <c r="AZ190" s="29"/>
    </row>
    <row r="191" spans="1:52" x14ac:dyDescent="0.25">
      <c r="A191" s="28">
        <v>43349.598900463003</v>
      </c>
      <c r="B191" s="28">
        <v>43349.601388888899</v>
      </c>
      <c r="C191" s="29" t="s">
        <v>142</v>
      </c>
      <c r="D191" s="29"/>
      <c r="E191" s="27">
        <v>80</v>
      </c>
      <c r="F191" s="29"/>
      <c r="G191" s="28"/>
      <c r="H191" s="29"/>
      <c r="J191" s="29"/>
      <c r="K191" s="11">
        <v>2217</v>
      </c>
      <c r="M191" s="29"/>
      <c r="N191" s="29" t="s">
        <v>804</v>
      </c>
      <c r="P191" s="29"/>
      <c r="Q191" s="29" t="s">
        <v>146</v>
      </c>
      <c r="S191" s="29"/>
      <c r="T191" s="29" t="s">
        <v>162</v>
      </c>
      <c r="V191" s="29"/>
      <c r="W191" s="29" t="s">
        <v>854</v>
      </c>
      <c r="Y191" s="29"/>
      <c r="Z191" s="29" t="s">
        <v>150</v>
      </c>
      <c r="AB191" s="29"/>
      <c r="AC191" s="29" t="s">
        <v>796</v>
      </c>
      <c r="AD191">
        <v>0</v>
      </c>
      <c r="AE191" s="29"/>
      <c r="AF191" s="29" t="s">
        <v>801</v>
      </c>
      <c r="AG191">
        <v>0</v>
      </c>
      <c r="AH191" s="29"/>
      <c r="AI191" s="29" t="s">
        <v>796</v>
      </c>
      <c r="AJ191">
        <v>20</v>
      </c>
      <c r="AK191" s="29"/>
      <c r="AL191" s="29" t="s">
        <v>801</v>
      </c>
      <c r="AM191">
        <v>20</v>
      </c>
      <c r="AN191" s="29"/>
      <c r="AO191" s="29" t="s">
        <v>798</v>
      </c>
      <c r="AP191">
        <v>20</v>
      </c>
      <c r="AQ191" s="29"/>
      <c r="AR191" s="29" t="s">
        <v>258</v>
      </c>
      <c r="AS191">
        <v>0</v>
      </c>
      <c r="AT191" s="29"/>
      <c r="AU191" s="29" t="s">
        <v>799</v>
      </c>
      <c r="AV191">
        <v>20</v>
      </c>
      <c r="AW191" s="29"/>
      <c r="AX191" s="29" t="s">
        <v>2711</v>
      </c>
      <c r="AZ191" s="29"/>
    </row>
    <row r="192" spans="1:52" x14ac:dyDescent="0.25">
      <c r="A192" s="28">
        <v>43349.6016087963</v>
      </c>
      <c r="B192" s="28">
        <v>43349.602974537003</v>
      </c>
      <c r="C192" s="29" t="s">
        <v>142</v>
      </c>
      <c r="D192" s="29"/>
      <c r="E192" s="27">
        <v>80</v>
      </c>
      <c r="F192" s="29"/>
      <c r="G192" s="28"/>
      <c r="H192" s="29"/>
      <c r="J192" s="29"/>
      <c r="K192" s="11">
        <v>2217</v>
      </c>
      <c r="M192" s="29"/>
      <c r="N192" s="29" t="s">
        <v>804</v>
      </c>
      <c r="P192" s="29"/>
      <c r="Q192" s="29" t="s">
        <v>146</v>
      </c>
      <c r="S192" s="29"/>
      <c r="T192" s="29" t="s">
        <v>162</v>
      </c>
      <c r="V192" s="29"/>
      <c r="W192" s="29" t="s">
        <v>854</v>
      </c>
      <c r="Y192" s="29"/>
      <c r="Z192" s="29" t="s">
        <v>258</v>
      </c>
      <c r="AB192" s="29"/>
      <c r="AC192" s="29"/>
      <c r="AD192">
        <v>0</v>
      </c>
      <c r="AE192" s="29"/>
      <c r="AF192" s="29"/>
      <c r="AG192">
        <v>0</v>
      </c>
      <c r="AH192" s="29"/>
      <c r="AI192" s="29" t="s">
        <v>796</v>
      </c>
      <c r="AJ192">
        <v>20</v>
      </c>
      <c r="AK192" s="29"/>
      <c r="AL192" s="29" t="s">
        <v>797</v>
      </c>
      <c r="AM192">
        <v>0</v>
      </c>
      <c r="AN192" s="29"/>
      <c r="AO192" s="29" t="s">
        <v>798</v>
      </c>
      <c r="AP192">
        <v>20</v>
      </c>
      <c r="AQ192" s="29"/>
      <c r="AR192" s="29" t="s">
        <v>150</v>
      </c>
      <c r="AS192">
        <v>20</v>
      </c>
      <c r="AT192" s="29"/>
      <c r="AU192" s="29" t="s">
        <v>799</v>
      </c>
      <c r="AV192">
        <v>20</v>
      </c>
      <c r="AW192" s="29"/>
      <c r="AX192" s="29" t="s">
        <v>2712</v>
      </c>
      <c r="AZ192" s="29"/>
    </row>
    <row r="193" spans="1:52" x14ac:dyDescent="0.25">
      <c r="A193" s="28">
        <v>43349.6030902778</v>
      </c>
      <c r="B193" s="28">
        <v>43349.604490740698</v>
      </c>
      <c r="C193" s="29" t="s">
        <v>142</v>
      </c>
      <c r="D193" s="29"/>
      <c r="E193" s="27">
        <v>100</v>
      </c>
      <c r="F193" s="29"/>
      <c r="G193" s="28"/>
      <c r="H193" s="29"/>
      <c r="J193" s="29"/>
      <c r="K193" s="11">
        <v>2217</v>
      </c>
      <c r="M193" s="29"/>
      <c r="N193" s="29" t="s">
        <v>804</v>
      </c>
      <c r="P193" s="29"/>
      <c r="Q193" s="29" t="s">
        <v>146</v>
      </c>
      <c r="S193" s="29"/>
      <c r="T193" s="29" t="s">
        <v>162</v>
      </c>
      <c r="V193" s="29"/>
      <c r="W193" s="29" t="s">
        <v>854</v>
      </c>
      <c r="Y193" s="29"/>
      <c r="Z193" s="29" t="s">
        <v>150</v>
      </c>
      <c r="AB193" s="29"/>
      <c r="AC193" s="29" t="s">
        <v>796</v>
      </c>
      <c r="AD193">
        <v>0</v>
      </c>
      <c r="AE193" s="29"/>
      <c r="AF193" s="29" t="s">
        <v>801</v>
      </c>
      <c r="AG193">
        <v>0</v>
      </c>
      <c r="AH193" s="29"/>
      <c r="AI193" s="29" t="s">
        <v>796</v>
      </c>
      <c r="AJ193">
        <v>20</v>
      </c>
      <c r="AK193" s="29"/>
      <c r="AL193" s="29" t="s">
        <v>801</v>
      </c>
      <c r="AM193">
        <v>20</v>
      </c>
      <c r="AN193" s="29"/>
      <c r="AO193" s="29" t="s">
        <v>798</v>
      </c>
      <c r="AP193">
        <v>20</v>
      </c>
      <c r="AQ193" s="29"/>
      <c r="AR193" s="29" t="s">
        <v>150</v>
      </c>
      <c r="AS193">
        <v>20</v>
      </c>
      <c r="AT193" s="29"/>
      <c r="AU193" s="29" t="s">
        <v>799</v>
      </c>
      <c r="AV193">
        <v>20</v>
      </c>
      <c r="AW193" s="29"/>
      <c r="AX193" s="29" t="s">
        <v>2713</v>
      </c>
      <c r="AZ193" s="29"/>
    </row>
    <row r="194" spans="1:52" x14ac:dyDescent="0.25">
      <c r="A194" s="28">
        <v>43349.604710648098</v>
      </c>
      <c r="B194" s="28">
        <v>43349.606203703697</v>
      </c>
      <c r="C194" s="29" t="s">
        <v>142</v>
      </c>
      <c r="D194" s="29"/>
      <c r="E194" s="27">
        <v>80</v>
      </c>
      <c r="F194" s="29"/>
      <c r="G194" s="28"/>
      <c r="H194" s="29"/>
      <c r="J194" s="29"/>
      <c r="K194" s="11">
        <v>2217</v>
      </c>
      <c r="M194" s="29"/>
      <c r="N194" s="29" t="s">
        <v>804</v>
      </c>
      <c r="P194" s="29"/>
      <c r="Q194" s="29" t="s">
        <v>146</v>
      </c>
      <c r="S194" s="29"/>
      <c r="T194" s="29" t="s">
        <v>162</v>
      </c>
      <c r="V194" s="29"/>
      <c r="W194" s="29" t="s">
        <v>805</v>
      </c>
      <c r="Y194" s="29"/>
      <c r="Z194" s="29" t="s">
        <v>150</v>
      </c>
      <c r="AB194" s="29"/>
      <c r="AC194" s="29" t="s">
        <v>796</v>
      </c>
      <c r="AD194">
        <v>0</v>
      </c>
      <c r="AE194" s="29"/>
      <c r="AF194" s="29" t="s">
        <v>801</v>
      </c>
      <c r="AG194">
        <v>0</v>
      </c>
      <c r="AH194" s="29"/>
      <c r="AI194" s="29" t="s">
        <v>796</v>
      </c>
      <c r="AJ194">
        <v>20</v>
      </c>
      <c r="AK194" s="29"/>
      <c r="AL194" s="29" t="s">
        <v>801</v>
      </c>
      <c r="AM194">
        <v>20</v>
      </c>
      <c r="AN194" s="29"/>
      <c r="AO194" s="29" t="s">
        <v>798</v>
      </c>
      <c r="AP194">
        <v>20</v>
      </c>
      <c r="AQ194" s="29"/>
      <c r="AR194" s="29" t="s">
        <v>150</v>
      </c>
      <c r="AS194">
        <v>20</v>
      </c>
      <c r="AT194" s="29"/>
      <c r="AU194" s="29" t="s">
        <v>258</v>
      </c>
      <c r="AV194">
        <v>0</v>
      </c>
      <c r="AW194" s="29"/>
      <c r="AX194" s="29" t="s">
        <v>2264</v>
      </c>
      <c r="AZ194" s="29"/>
    </row>
    <row r="195" spans="1:52" x14ac:dyDescent="0.25">
      <c r="A195" s="28">
        <v>43349.606516203698</v>
      </c>
      <c r="B195" s="28">
        <v>43349.6073958333</v>
      </c>
      <c r="C195" s="29" t="s">
        <v>142</v>
      </c>
      <c r="D195" s="29"/>
      <c r="E195" s="27">
        <v>100</v>
      </c>
      <c r="F195" s="29"/>
      <c r="G195" s="28"/>
      <c r="H195" s="29"/>
      <c r="J195" s="29"/>
      <c r="K195" s="11">
        <v>2217</v>
      </c>
      <c r="M195" s="29"/>
      <c r="N195" s="29" t="s">
        <v>804</v>
      </c>
      <c r="P195" s="29"/>
      <c r="Q195" s="29" t="s">
        <v>146</v>
      </c>
      <c r="S195" s="29"/>
      <c r="T195" s="29" t="s">
        <v>171</v>
      </c>
      <c r="V195" s="29"/>
      <c r="W195" s="29" t="s">
        <v>805</v>
      </c>
      <c r="Y195" s="29"/>
      <c r="Z195" s="29" t="s">
        <v>150</v>
      </c>
      <c r="AB195" s="29"/>
      <c r="AC195" s="29" t="s">
        <v>796</v>
      </c>
      <c r="AD195">
        <v>0</v>
      </c>
      <c r="AE195" s="29"/>
      <c r="AF195" s="29" t="s">
        <v>801</v>
      </c>
      <c r="AG195">
        <v>0</v>
      </c>
      <c r="AH195" s="29"/>
      <c r="AI195" s="29" t="s">
        <v>796</v>
      </c>
      <c r="AJ195">
        <v>20</v>
      </c>
      <c r="AK195" s="29"/>
      <c r="AL195" s="29" t="s">
        <v>801</v>
      </c>
      <c r="AM195">
        <v>20</v>
      </c>
      <c r="AN195" s="29"/>
      <c r="AO195" s="29" t="s">
        <v>798</v>
      </c>
      <c r="AP195">
        <v>20</v>
      </c>
      <c r="AQ195" s="29"/>
      <c r="AR195" s="29" t="s">
        <v>150</v>
      </c>
      <c r="AS195">
        <v>20</v>
      </c>
      <c r="AT195" s="29"/>
      <c r="AU195" s="29" t="s">
        <v>799</v>
      </c>
      <c r="AV195">
        <v>20</v>
      </c>
      <c r="AW195" s="29"/>
      <c r="AX195" s="29" t="s">
        <v>2714</v>
      </c>
      <c r="AZ195" s="29"/>
    </row>
    <row r="196" spans="1:52" x14ac:dyDescent="0.25">
      <c r="A196" s="28">
        <v>43350.607905092598</v>
      </c>
      <c r="B196" s="28">
        <v>43350.609247685199</v>
      </c>
      <c r="C196" s="29" t="s">
        <v>142</v>
      </c>
      <c r="D196" s="29"/>
      <c r="E196" s="27">
        <v>100</v>
      </c>
      <c r="F196" s="29"/>
      <c r="G196" s="28"/>
      <c r="H196" s="29"/>
      <c r="J196" s="29"/>
      <c r="K196" s="11">
        <v>2761</v>
      </c>
      <c r="M196" s="29"/>
      <c r="N196" s="29" t="s">
        <v>804</v>
      </c>
      <c r="P196" s="29"/>
      <c r="Q196" s="29" t="s">
        <v>146</v>
      </c>
      <c r="S196" s="29"/>
      <c r="T196" s="29" t="s">
        <v>2006</v>
      </c>
      <c r="V196" s="29"/>
      <c r="W196" s="29" t="s">
        <v>854</v>
      </c>
      <c r="Y196" s="29"/>
      <c r="Z196" s="29" t="s">
        <v>150</v>
      </c>
      <c r="AB196" s="29"/>
      <c r="AC196" s="29" t="s">
        <v>796</v>
      </c>
      <c r="AD196">
        <v>0</v>
      </c>
      <c r="AE196" s="29"/>
      <c r="AF196" s="29" t="s">
        <v>801</v>
      </c>
      <c r="AG196">
        <v>0</v>
      </c>
      <c r="AH196" s="29"/>
      <c r="AI196" s="29" t="s">
        <v>796</v>
      </c>
      <c r="AJ196">
        <v>20</v>
      </c>
      <c r="AK196" s="29"/>
      <c r="AL196" s="29" t="s">
        <v>801</v>
      </c>
      <c r="AM196">
        <v>20</v>
      </c>
      <c r="AN196" s="29"/>
      <c r="AO196" s="29" t="s">
        <v>798</v>
      </c>
      <c r="AP196">
        <v>20</v>
      </c>
      <c r="AQ196" s="29"/>
      <c r="AR196" s="29" t="s">
        <v>150</v>
      </c>
      <c r="AS196">
        <v>20</v>
      </c>
      <c r="AT196" s="29"/>
      <c r="AU196" s="29" t="s">
        <v>799</v>
      </c>
      <c r="AV196">
        <v>20</v>
      </c>
      <c r="AW196" s="29"/>
      <c r="AX196" s="29"/>
      <c r="AZ196" s="29"/>
    </row>
    <row r="197" spans="1:52" x14ac:dyDescent="0.25">
      <c r="A197" s="28">
        <v>43350.6094675926</v>
      </c>
      <c r="B197" s="28">
        <v>43350.6099189815</v>
      </c>
      <c r="C197" s="29" t="s">
        <v>142</v>
      </c>
      <c r="D197" s="29"/>
      <c r="E197" s="27">
        <v>100</v>
      </c>
      <c r="F197" s="29"/>
      <c r="G197" s="28"/>
      <c r="H197" s="29"/>
      <c r="J197" s="29"/>
      <c r="K197" s="11">
        <v>2761</v>
      </c>
      <c r="M197" s="29"/>
      <c r="N197" s="29" t="s">
        <v>804</v>
      </c>
      <c r="P197" s="29"/>
      <c r="Q197" s="29" t="s">
        <v>146</v>
      </c>
      <c r="S197" s="29"/>
      <c r="T197" s="29" t="s">
        <v>795</v>
      </c>
      <c r="V197" s="29"/>
      <c r="W197" s="29" t="s">
        <v>854</v>
      </c>
      <c r="Y197" s="29"/>
      <c r="Z197" s="29" t="s">
        <v>150</v>
      </c>
      <c r="AB197" s="29"/>
      <c r="AC197" s="29" t="s">
        <v>796</v>
      </c>
      <c r="AD197">
        <v>0</v>
      </c>
      <c r="AE197" s="29"/>
      <c r="AF197" s="29" t="s">
        <v>801</v>
      </c>
      <c r="AG197">
        <v>0</v>
      </c>
      <c r="AH197" s="29"/>
      <c r="AI197" s="29" t="s">
        <v>796</v>
      </c>
      <c r="AJ197">
        <v>20</v>
      </c>
      <c r="AK197" s="29"/>
      <c r="AL197" s="29" t="s">
        <v>801</v>
      </c>
      <c r="AM197">
        <v>20</v>
      </c>
      <c r="AN197" s="29"/>
      <c r="AO197" s="29" t="s">
        <v>798</v>
      </c>
      <c r="AP197">
        <v>20</v>
      </c>
      <c r="AQ197" s="29"/>
      <c r="AR197" s="29" t="s">
        <v>150</v>
      </c>
      <c r="AS197">
        <v>20</v>
      </c>
      <c r="AT197" s="29"/>
      <c r="AU197" s="29" t="s">
        <v>799</v>
      </c>
      <c r="AV197">
        <v>20</v>
      </c>
      <c r="AW197" s="29"/>
      <c r="AX197" s="29"/>
      <c r="AZ197" s="29"/>
    </row>
    <row r="198" spans="1:52" x14ac:dyDescent="0.25">
      <c r="A198" s="28">
        <v>43350.610011574099</v>
      </c>
      <c r="B198" s="28">
        <v>43350.610763888901</v>
      </c>
      <c r="C198" s="29" t="s">
        <v>142</v>
      </c>
      <c r="D198" s="29"/>
      <c r="E198" s="27">
        <v>100</v>
      </c>
      <c r="F198" s="29"/>
      <c r="G198" s="28"/>
      <c r="H198" s="29"/>
      <c r="J198" s="29"/>
      <c r="K198" s="11">
        <v>2761</v>
      </c>
      <c r="M198" s="29"/>
      <c r="N198" s="29" t="s">
        <v>804</v>
      </c>
      <c r="P198" s="29"/>
      <c r="Q198" s="29" t="s">
        <v>146</v>
      </c>
      <c r="S198" s="29"/>
      <c r="T198" s="29" t="s">
        <v>795</v>
      </c>
      <c r="V198" s="29"/>
      <c r="W198" s="29" t="s">
        <v>805</v>
      </c>
      <c r="Y198" s="29"/>
      <c r="Z198" s="29" t="s">
        <v>150</v>
      </c>
      <c r="AB198" s="29"/>
      <c r="AC198" s="29" t="s">
        <v>800</v>
      </c>
      <c r="AD198">
        <v>0</v>
      </c>
      <c r="AE198" s="29"/>
      <c r="AF198" s="29" t="s">
        <v>801</v>
      </c>
      <c r="AG198">
        <v>0</v>
      </c>
      <c r="AH198" s="29"/>
      <c r="AI198" s="29" t="s">
        <v>796</v>
      </c>
      <c r="AJ198">
        <v>20</v>
      </c>
      <c r="AK198" s="29"/>
      <c r="AL198" s="29" t="s">
        <v>801</v>
      </c>
      <c r="AM198">
        <v>20</v>
      </c>
      <c r="AN198" s="29"/>
      <c r="AO198" s="29" t="s">
        <v>798</v>
      </c>
      <c r="AP198">
        <v>20</v>
      </c>
      <c r="AQ198" s="29"/>
      <c r="AR198" s="29" t="s">
        <v>150</v>
      </c>
      <c r="AS198">
        <v>20</v>
      </c>
      <c r="AT198" s="29"/>
      <c r="AU198" s="29" t="s">
        <v>799</v>
      </c>
      <c r="AV198">
        <v>20</v>
      </c>
      <c r="AW198" s="29"/>
      <c r="AX198" s="29"/>
      <c r="AZ198" s="29"/>
    </row>
    <row r="199" spans="1:52" x14ac:dyDescent="0.25">
      <c r="A199" s="28">
        <v>43350.610868055599</v>
      </c>
      <c r="B199" s="28">
        <v>43350.611400463</v>
      </c>
      <c r="C199" s="29" t="s">
        <v>142</v>
      </c>
      <c r="D199" s="29"/>
      <c r="E199" s="27">
        <v>100</v>
      </c>
      <c r="F199" s="29"/>
      <c r="G199" s="28"/>
      <c r="H199" s="29"/>
      <c r="J199" s="29"/>
      <c r="K199" s="11">
        <v>2761</v>
      </c>
      <c r="M199" s="29"/>
      <c r="N199" s="29" t="s">
        <v>804</v>
      </c>
      <c r="P199" s="29"/>
      <c r="Q199" s="29" t="s">
        <v>146</v>
      </c>
      <c r="S199" s="29"/>
      <c r="T199" s="29" t="s">
        <v>795</v>
      </c>
      <c r="V199" s="29"/>
      <c r="W199" s="29" t="s">
        <v>805</v>
      </c>
      <c r="Y199" s="29"/>
      <c r="Z199" s="29" t="s">
        <v>150</v>
      </c>
      <c r="AB199" s="29"/>
      <c r="AC199" s="29" t="s">
        <v>800</v>
      </c>
      <c r="AD199">
        <v>0</v>
      </c>
      <c r="AE199" s="29"/>
      <c r="AF199" s="29" t="s">
        <v>801</v>
      </c>
      <c r="AG199">
        <v>0</v>
      </c>
      <c r="AH199" s="29"/>
      <c r="AI199" s="29" t="s">
        <v>796</v>
      </c>
      <c r="AJ199">
        <v>20</v>
      </c>
      <c r="AK199" s="29"/>
      <c r="AL199" s="29" t="s">
        <v>801</v>
      </c>
      <c r="AM199">
        <v>20</v>
      </c>
      <c r="AN199" s="29"/>
      <c r="AO199" s="29" t="s">
        <v>798</v>
      </c>
      <c r="AP199">
        <v>20</v>
      </c>
      <c r="AQ199" s="29"/>
      <c r="AR199" s="29" t="s">
        <v>150</v>
      </c>
      <c r="AS199">
        <v>20</v>
      </c>
      <c r="AT199" s="29"/>
      <c r="AU199" s="29" t="s">
        <v>799</v>
      </c>
      <c r="AV199">
        <v>20</v>
      </c>
      <c r="AW199" s="29"/>
      <c r="AX199" s="29"/>
      <c r="AZ199" s="29"/>
    </row>
    <row r="200" spans="1:52" x14ac:dyDescent="0.25">
      <c r="A200" s="28">
        <v>43350.611469907402</v>
      </c>
      <c r="B200" s="28">
        <v>43350.611886574101</v>
      </c>
      <c r="C200" s="29" t="s">
        <v>142</v>
      </c>
      <c r="D200" s="29"/>
      <c r="E200" s="27">
        <v>100</v>
      </c>
      <c r="F200" s="29"/>
      <c r="G200" s="28"/>
      <c r="H200" s="29"/>
      <c r="J200" s="29"/>
      <c r="K200" s="11">
        <v>2761</v>
      </c>
      <c r="M200" s="29"/>
      <c r="N200" s="29" t="s">
        <v>804</v>
      </c>
      <c r="P200" s="29"/>
      <c r="Q200" s="29" t="s">
        <v>146</v>
      </c>
      <c r="S200" s="29"/>
      <c r="T200" s="29" t="s">
        <v>795</v>
      </c>
      <c r="V200" s="29"/>
      <c r="W200" s="29" t="s">
        <v>805</v>
      </c>
      <c r="Y200" s="29"/>
      <c r="Z200" s="29" t="s">
        <v>150</v>
      </c>
      <c r="AB200" s="29"/>
      <c r="AC200" s="29" t="s">
        <v>800</v>
      </c>
      <c r="AD200">
        <v>0</v>
      </c>
      <c r="AE200" s="29"/>
      <c r="AF200" s="29" t="s">
        <v>797</v>
      </c>
      <c r="AG200">
        <v>0</v>
      </c>
      <c r="AH200" s="29"/>
      <c r="AI200" s="29" t="s">
        <v>796</v>
      </c>
      <c r="AJ200">
        <v>20</v>
      </c>
      <c r="AK200" s="29"/>
      <c r="AL200" s="29" t="s">
        <v>801</v>
      </c>
      <c r="AM200">
        <v>20</v>
      </c>
      <c r="AN200" s="29"/>
      <c r="AO200" s="29" t="s">
        <v>798</v>
      </c>
      <c r="AP200">
        <v>20</v>
      </c>
      <c r="AQ200" s="29"/>
      <c r="AR200" s="29" t="s">
        <v>150</v>
      </c>
      <c r="AS200">
        <v>20</v>
      </c>
      <c r="AT200" s="29"/>
      <c r="AU200" s="29" t="s">
        <v>799</v>
      </c>
      <c r="AV200">
        <v>20</v>
      </c>
      <c r="AW200" s="29"/>
      <c r="AX200" s="29"/>
      <c r="AZ200" s="29"/>
    </row>
    <row r="201" spans="1:52" x14ac:dyDescent="0.25">
      <c r="A201" s="28">
        <v>43350.612233796302</v>
      </c>
      <c r="B201" s="28">
        <v>43350.612662036998</v>
      </c>
      <c r="C201" s="29" t="s">
        <v>142</v>
      </c>
      <c r="D201" s="29"/>
      <c r="E201" s="27">
        <v>100</v>
      </c>
      <c r="F201" s="29"/>
      <c r="G201" s="28"/>
      <c r="H201" s="29"/>
      <c r="J201" s="29"/>
      <c r="K201" s="11">
        <v>2761</v>
      </c>
      <c r="M201" s="29"/>
      <c r="N201" s="29" t="s">
        <v>804</v>
      </c>
      <c r="P201" s="29"/>
      <c r="Q201" s="29" t="s">
        <v>146</v>
      </c>
      <c r="S201" s="29"/>
      <c r="T201" s="29" t="s">
        <v>162</v>
      </c>
      <c r="V201" s="29"/>
      <c r="W201" s="29" t="s">
        <v>854</v>
      </c>
      <c r="Y201" s="29"/>
      <c r="Z201" s="29" t="s">
        <v>150</v>
      </c>
      <c r="AB201" s="29"/>
      <c r="AC201" s="29" t="s">
        <v>796</v>
      </c>
      <c r="AD201">
        <v>0</v>
      </c>
      <c r="AE201" s="29"/>
      <c r="AF201" s="29" t="s">
        <v>801</v>
      </c>
      <c r="AG201">
        <v>0</v>
      </c>
      <c r="AH201" s="29"/>
      <c r="AI201" s="29" t="s">
        <v>796</v>
      </c>
      <c r="AJ201">
        <v>20</v>
      </c>
      <c r="AK201" s="29"/>
      <c r="AL201" s="29" t="s">
        <v>801</v>
      </c>
      <c r="AM201">
        <v>20</v>
      </c>
      <c r="AN201" s="29"/>
      <c r="AO201" s="29" t="s">
        <v>798</v>
      </c>
      <c r="AP201">
        <v>20</v>
      </c>
      <c r="AQ201" s="29"/>
      <c r="AR201" s="29" t="s">
        <v>150</v>
      </c>
      <c r="AS201">
        <v>20</v>
      </c>
      <c r="AT201" s="29"/>
      <c r="AU201" s="29" t="s">
        <v>799</v>
      </c>
      <c r="AV201">
        <v>20</v>
      </c>
      <c r="AW201" s="29"/>
      <c r="AX201" s="29"/>
      <c r="AZ201" s="29"/>
    </row>
    <row r="202" spans="1:52" x14ac:dyDescent="0.25">
      <c r="A202" s="28">
        <v>43350.614097222198</v>
      </c>
      <c r="B202" s="28">
        <v>43350.614432870403</v>
      </c>
      <c r="C202" s="29" t="s">
        <v>142</v>
      </c>
      <c r="D202" s="29"/>
      <c r="E202" s="27">
        <v>100</v>
      </c>
      <c r="F202" s="29"/>
      <c r="G202" s="28"/>
      <c r="H202" s="29"/>
      <c r="J202" s="29"/>
      <c r="K202" s="11">
        <v>2761</v>
      </c>
      <c r="M202" s="29"/>
      <c r="N202" s="29" t="s">
        <v>804</v>
      </c>
      <c r="P202" s="29"/>
      <c r="Q202" s="29" t="s">
        <v>146</v>
      </c>
      <c r="S202" s="29"/>
      <c r="T202" s="29" t="s">
        <v>162</v>
      </c>
      <c r="V202" s="29"/>
      <c r="W202" s="29" t="s">
        <v>854</v>
      </c>
      <c r="Y202" s="29"/>
      <c r="Z202" s="29" t="s">
        <v>150</v>
      </c>
      <c r="AB202" s="29"/>
      <c r="AC202" s="29" t="s">
        <v>796</v>
      </c>
      <c r="AD202">
        <v>0</v>
      </c>
      <c r="AE202" s="29"/>
      <c r="AF202" s="29" t="s">
        <v>801</v>
      </c>
      <c r="AG202">
        <v>0</v>
      </c>
      <c r="AH202" s="29"/>
      <c r="AI202" s="29" t="s">
        <v>796</v>
      </c>
      <c r="AJ202">
        <v>20</v>
      </c>
      <c r="AK202" s="29"/>
      <c r="AL202" s="29" t="s">
        <v>801</v>
      </c>
      <c r="AM202">
        <v>20</v>
      </c>
      <c r="AN202" s="29"/>
      <c r="AO202" s="29" t="s">
        <v>798</v>
      </c>
      <c r="AP202">
        <v>20</v>
      </c>
      <c r="AQ202" s="29"/>
      <c r="AR202" s="29" t="s">
        <v>150</v>
      </c>
      <c r="AS202">
        <v>20</v>
      </c>
      <c r="AT202" s="29"/>
      <c r="AU202" s="29" t="s">
        <v>799</v>
      </c>
      <c r="AV202">
        <v>20</v>
      </c>
      <c r="AW202" s="29"/>
      <c r="AX202" s="29"/>
      <c r="AZ202" s="29"/>
    </row>
    <row r="203" spans="1:52" x14ac:dyDescent="0.25">
      <c r="A203" s="9">
        <v>43351.542951388888</v>
      </c>
      <c r="B203" s="9">
        <v>43351.549328703702</v>
      </c>
      <c r="C203" t="s">
        <v>142</v>
      </c>
      <c r="E203" s="19">
        <v>100</v>
      </c>
      <c r="K203" s="11">
        <v>2237</v>
      </c>
      <c r="N203" t="s">
        <v>804</v>
      </c>
      <c r="Q203" t="s">
        <v>146</v>
      </c>
      <c r="T203" t="s">
        <v>162</v>
      </c>
      <c r="W203" t="s">
        <v>854</v>
      </c>
      <c r="Z203" t="s">
        <v>150</v>
      </c>
      <c r="AC203" t="s">
        <v>796</v>
      </c>
      <c r="AD203">
        <v>0</v>
      </c>
      <c r="AF203" t="s">
        <v>855</v>
      </c>
      <c r="AG203">
        <v>0</v>
      </c>
      <c r="AI203" t="s">
        <v>796</v>
      </c>
      <c r="AJ203">
        <v>20</v>
      </c>
      <c r="AL203" t="s">
        <v>801</v>
      </c>
      <c r="AM203">
        <v>20</v>
      </c>
      <c r="AO203" t="s">
        <v>798</v>
      </c>
      <c r="AP203">
        <v>20</v>
      </c>
      <c r="AR203" t="s">
        <v>150</v>
      </c>
      <c r="AS203">
        <v>20</v>
      </c>
      <c r="AU203" t="s">
        <v>799</v>
      </c>
      <c r="AV203">
        <v>20</v>
      </c>
    </row>
    <row r="204" spans="1:52" x14ac:dyDescent="0.25">
      <c r="A204" s="9">
        <v>43351.549895833334</v>
      </c>
      <c r="B204" s="9">
        <v>43351.550671296296</v>
      </c>
      <c r="C204" t="s">
        <v>142</v>
      </c>
      <c r="E204" s="19">
        <v>80</v>
      </c>
      <c r="K204" s="11">
        <v>2237</v>
      </c>
      <c r="N204" t="s">
        <v>804</v>
      </c>
      <c r="Q204" t="s">
        <v>146</v>
      </c>
      <c r="T204" t="s">
        <v>162</v>
      </c>
      <c r="W204" t="s">
        <v>854</v>
      </c>
      <c r="Z204" t="s">
        <v>150</v>
      </c>
      <c r="AC204" t="s">
        <v>796</v>
      </c>
      <c r="AD204">
        <v>0</v>
      </c>
      <c r="AF204" t="s">
        <v>855</v>
      </c>
      <c r="AG204">
        <v>0</v>
      </c>
      <c r="AI204" t="s">
        <v>796</v>
      </c>
      <c r="AJ204">
        <v>20</v>
      </c>
      <c r="AL204" t="s">
        <v>855</v>
      </c>
      <c r="AM204">
        <v>0</v>
      </c>
      <c r="AO204" t="s">
        <v>798</v>
      </c>
      <c r="AP204">
        <v>20</v>
      </c>
      <c r="AR204" t="s">
        <v>150</v>
      </c>
      <c r="AS204">
        <v>20</v>
      </c>
      <c r="AU204" t="s">
        <v>799</v>
      </c>
      <c r="AV204">
        <v>20</v>
      </c>
    </row>
    <row r="205" spans="1:52" x14ac:dyDescent="0.25">
      <c r="A205" s="9">
        <v>43351.550995370373</v>
      </c>
      <c r="B205" s="9">
        <v>43351.55159722222</v>
      </c>
      <c r="C205" t="s">
        <v>142</v>
      </c>
      <c r="E205" s="19">
        <v>80</v>
      </c>
      <c r="K205" s="11">
        <v>2237</v>
      </c>
      <c r="N205" t="s">
        <v>804</v>
      </c>
      <c r="Q205" t="s">
        <v>146</v>
      </c>
      <c r="T205" t="s">
        <v>162</v>
      </c>
      <c r="W205" t="s">
        <v>854</v>
      </c>
      <c r="Z205" t="s">
        <v>150</v>
      </c>
      <c r="AC205" t="s">
        <v>796</v>
      </c>
      <c r="AD205">
        <v>0</v>
      </c>
      <c r="AF205" t="s">
        <v>801</v>
      </c>
      <c r="AG205">
        <v>0</v>
      </c>
      <c r="AI205" t="s">
        <v>796</v>
      </c>
      <c r="AJ205">
        <v>20</v>
      </c>
      <c r="AL205" t="s">
        <v>855</v>
      </c>
      <c r="AM205">
        <v>0</v>
      </c>
      <c r="AO205" t="s">
        <v>798</v>
      </c>
      <c r="AP205">
        <v>20</v>
      </c>
      <c r="AR205" t="s">
        <v>150</v>
      </c>
      <c r="AS205">
        <v>20</v>
      </c>
      <c r="AU205" t="s">
        <v>799</v>
      </c>
      <c r="AV205">
        <v>20</v>
      </c>
    </row>
    <row r="206" spans="1:52" x14ac:dyDescent="0.25">
      <c r="A206" s="9">
        <v>43351.551932870374</v>
      </c>
      <c r="B206" s="9">
        <v>43351.552361111113</v>
      </c>
      <c r="C206" t="s">
        <v>142</v>
      </c>
      <c r="E206" s="19">
        <v>80</v>
      </c>
      <c r="K206" s="11">
        <v>2237</v>
      </c>
      <c r="N206" t="s">
        <v>804</v>
      </c>
      <c r="Q206" t="s">
        <v>146</v>
      </c>
      <c r="T206" t="s">
        <v>162</v>
      </c>
      <c r="W206" t="s">
        <v>854</v>
      </c>
      <c r="Z206" t="s">
        <v>258</v>
      </c>
      <c r="AD206">
        <v>0</v>
      </c>
      <c r="AG206">
        <v>0</v>
      </c>
      <c r="AI206" t="s">
        <v>796</v>
      </c>
      <c r="AJ206">
        <v>20</v>
      </c>
      <c r="AL206" t="s">
        <v>855</v>
      </c>
      <c r="AM206">
        <v>0</v>
      </c>
      <c r="AO206" t="s">
        <v>798</v>
      </c>
      <c r="AP206">
        <v>20</v>
      </c>
      <c r="AR206" t="s">
        <v>150</v>
      </c>
      <c r="AS206">
        <v>20</v>
      </c>
      <c r="AU206" t="s">
        <v>799</v>
      </c>
      <c r="AV206">
        <v>20</v>
      </c>
    </row>
    <row r="207" spans="1:52" x14ac:dyDescent="0.25">
      <c r="A207" s="9">
        <v>43351.552465277775</v>
      </c>
      <c r="B207" s="9">
        <v>43351.552905092591</v>
      </c>
      <c r="C207" t="s">
        <v>142</v>
      </c>
      <c r="E207" s="19">
        <v>100</v>
      </c>
      <c r="K207" s="11">
        <v>2237</v>
      </c>
      <c r="N207" t="s">
        <v>804</v>
      </c>
      <c r="Q207" t="s">
        <v>146</v>
      </c>
      <c r="T207" t="s">
        <v>162</v>
      </c>
      <c r="W207" t="s">
        <v>854</v>
      </c>
      <c r="Z207" t="s">
        <v>150</v>
      </c>
      <c r="AC207" t="s">
        <v>796</v>
      </c>
      <c r="AD207">
        <v>0</v>
      </c>
      <c r="AF207" t="s">
        <v>855</v>
      </c>
      <c r="AG207">
        <v>0</v>
      </c>
      <c r="AI207" t="s">
        <v>796</v>
      </c>
      <c r="AJ207">
        <v>20</v>
      </c>
      <c r="AL207" t="s">
        <v>801</v>
      </c>
      <c r="AM207">
        <v>20</v>
      </c>
      <c r="AO207" t="s">
        <v>798</v>
      </c>
      <c r="AP207">
        <v>20</v>
      </c>
      <c r="AR207" t="s">
        <v>150</v>
      </c>
      <c r="AS207">
        <v>20</v>
      </c>
      <c r="AU207" t="s">
        <v>799</v>
      </c>
      <c r="AV207">
        <v>20</v>
      </c>
    </row>
    <row r="208" spans="1:52" x14ac:dyDescent="0.25">
      <c r="A208" s="9">
        <v>43351.553159722222</v>
      </c>
      <c r="B208" s="9">
        <v>43351.553819444445</v>
      </c>
      <c r="C208" t="s">
        <v>142</v>
      </c>
      <c r="E208" s="19">
        <v>100</v>
      </c>
      <c r="K208" s="11">
        <v>2237</v>
      </c>
      <c r="N208" t="s">
        <v>804</v>
      </c>
      <c r="Q208" t="s">
        <v>146</v>
      </c>
      <c r="T208" t="s">
        <v>162</v>
      </c>
      <c r="W208" t="s">
        <v>854</v>
      </c>
      <c r="Z208" t="s">
        <v>258</v>
      </c>
      <c r="AD208">
        <v>0</v>
      </c>
      <c r="AG208">
        <v>0</v>
      </c>
      <c r="AI208" t="s">
        <v>796</v>
      </c>
      <c r="AJ208">
        <v>20</v>
      </c>
      <c r="AL208" t="s">
        <v>801</v>
      </c>
      <c r="AM208">
        <v>20</v>
      </c>
      <c r="AO208" t="s">
        <v>798</v>
      </c>
      <c r="AP208">
        <v>20</v>
      </c>
      <c r="AR208" t="s">
        <v>150</v>
      </c>
      <c r="AS208">
        <v>20</v>
      </c>
      <c r="AU208" t="s">
        <v>799</v>
      </c>
      <c r="AV208">
        <v>20</v>
      </c>
    </row>
    <row r="209" spans="1:52" x14ac:dyDescent="0.25">
      <c r="A209" s="9">
        <v>43351.553912037038</v>
      </c>
      <c r="B209" s="9">
        <v>43351.55431712963</v>
      </c>
      <c r="C209" t="s">
        <v>142</v>
      </c>
      <c r="E209" s="19">
        <v>80</v>
      </c>
      <c r="K209" s="11">
        <v>2237</v>
      </c>
      <c r="N209" t="s">
        <v>804</v>
      </c>
      <c r="Q209" t="s">
        <v>146</v>
      </c>
      <c r="T209" t="s">
        <v>162</v>
      </c>
      <c r="W209" t="s">
        <v>854</v>
      </c>
      <c r="Z209" t="s">
        <v>258</v>
      </c>
      <c r="AD209">
        <v>0</v>
      </c>
      <c r="AG209">
        <v>0</v>
      </c>
      <c r="AI209" t="s">
        <v>796</v>
      </c>
      <c r="AJ209">
        <v>20</v>
      </c>
      <c r="AL209" t="s">
        <v>855</v>
      </c>
      <c r="AM209">
        <v>0</v>
      </c>
      <c r="AO209" t="s">
        <v>798</v>
      </c>
      <c r="AP209">
        <v>20</v>
      </c>
      <c r="AR209" t="s">
        <v>150</v>
      </c>
      <c r="AS209">
        <v>20</v>
      </c>
      <c r="AU209" t="s">
        <v>799</v>
      </c>
      <c r="AV209">
        <v>20</v>
      </c>
    </row>
    <row r="210" spans="1:52" x14ac:dyDescent="0.25">
      <c r="A210" s="9">
        <v>43351.554571759261</v>
      </c>
      <c r="B210" s="9">
        <v>43351.556574074071</v>
      </c>
      <c r="C210" t="s">
        <v>142</v>
      </c>
      <c r="E210" s="19">
        <v>80</v>
      </c>
      <c r="K210" s="11">
        <v>2237</v>
      </c>
      <c r="N210" t="s">
        <v>804</v>
      </c>
      <c r="Q210" t="s">
        <v>146</v>
      </c>
      <c r="T210" t="s">
        <v>162</v>
      </c>
      <c r="W210" t="s">
        <v>854</v>
      </c>
      <c r="Z210" t="s">
        <v>150</v>
      </c>
      <c r="AC210" t="s">
        <v>796</v>
      </c>
      <c r="AD210">
        <v>0</v>
      </c>
      <c r="AF210" t="s">
        <v>855</v>
      </c>
      <c r="AG210">
        <v>0</v>
      </c>
      <c r="AI210" t="s">
        <v>796</v>
      </c>
      <c r="AJ210">
        <v>20</v>
      </c>
      <c r="AL210" t="s">
        <v>855</v>
      </c>
      <c r="AM210">
        <v>0</v>
      </c>
      <c r="AO210" t="s">
        <v>798</v>
      </c>
      <c r="AP210">
        <v>20</v>
      </c>
      <c r="AR210" t="s">
        <v>150</v>
      </c>
      <c r="AS210">
        <v>20</v>
      </c>
      <c r="AU210" t="s">
        <v>799</v>
      </c>
      <c r="AV210">
        <v>20</v>
      </c>
    </row>
    <row r="211" spans="1:52" x14ac:dyDescent="0.25">
      <c r="A211" s="9">
        <v>43351.55673611111</v>
      </c>
      <c r="B211" s="9">
        <v>43351.556979166664</v>
      </c>
      <c r="C211" t="s">
        <v>142</v>
      </c>
      <c r="E211" s="19">
        <v>80</v>
      </c>
      <c r="K211" s="11">
        <v>2237</v>
      </c>
      <c r="N211" t="s">
        <v>804</v>
      </c>
      <c r="Q211" t="s">
        <v>146</v>
      </c>
      <c r="T211" t="s">
        <v>162</v>
      </c>
      <c r="W211" t="s">
        <v>854</v>
      </c>
      <c r="Z211" t="s">
        <v>258</v>
      </c>
      <c r="AD211">
        <v>0</v>
      </c>
      <c r="AG211">
        <v>0</v>
      </c>
      <c r="AI211" t="s">
        <v>796</v>
      </c>
      <c r="AJ211">
        <v>20</v>
      </c>
      <c r="AL211" t="s">
        <v>855</v>
      </c>
      <c r="AM211">
        <v>0</v>
      </c>
      <c r="AO211" t="s">
        <v>798</v>
      </c>
      <c r="AP211">
        <v>20</v>
      </c>
      <c r="AR211" t="s">
        <v>150</v>
      </c>
      <c r="AS211">
        <v>20</v>
      </c>
      <c r="AU211" t="s">
        <v>799</v>
      </c>
      <c r="AV211">
        <v>20</v>
      </c>
    </row>
    <row r="212" spans="1:52" x14ac:dyDescent="0.25">
      <c r="A212" s="9">
        <v>43351.557071759256</v>
      </c>
      <c r="B212" s="9">
        <v>43351.55736111111</v>
      </c>
      <c r="C212" t="s">
        <v>142</v>
      </c>
      <c r="E212" s="19">
        <v>100</v>
      </c>
      <c r="K212" s="11">
        <v>2237</v>
      </c>
      <c r="N212" t="s">
        <v>804</v>
      </c>
      <c r="Q212" t="s">
        <v>146</v>
      </c>
      <c r="T212" t="s">
        <v>162</v>
      </c>
      <c r="W212" t="s">
        <v>854</v>
      </c>
      <c r="Z212" t="s">
        <v>258</v>
      </c>
      <c r="AD212">
        <v>0</v>
      </c>
      <c r="AG212">
        <v>0</v>
      </c>
      <c r="AI212" t="s">
        <v>796</v>
      </c>
      <c r="AJ212">
        <v>20</v>
      </c>
      <c r="AL212" t="s">
        <v>801</v>
      </c>
      <c r="AM212">
        <v>20</v>
      </c>
      <c r="AO212" t="s">
        <v>798</v>
      </c>
      <c r="AP212">
        <v>20</v>
      </c>
      <c r="AR212" t="s">
        <v>150</v>
      </c>
      <c r="AS212">
        <v>20</v>
      </c>
      <c r="AU212" t="s">
        <v>799</v>
      </c>
      <c r="AV212">
        <v>20</v>
      </c>
    </row>
    <row r="213" spans="1:52" x14ac:dyDescent="0.25">
      <c r="A213" s="9">
        <v>43351.559803240743</v>
      </c>
      <c r="B213" s="9">
        <v>43351.560046296298</v>
      </c>
      <c r="C213" t="s">
        <v>142</v>
      </c>
      <c r="E213" s="19">
        <v>100</v>
      </c>
      <c r="K213" s="11">
        <v>2237</v>
      </c>
      <c r="N213" t="s">
        <v>804</v>
      </c>
      <c r="Q213" t="s">
        <v>146</v>
      </c>
      <c r="T213" t="s">
        <v>162</v>
      </c>
      <c r="W213" t="s">
        <v>854</v>
      </c>
      <c r="Z213" t="s">
        <v>258</v>
      </c>
      <c r="AD213">
        <v>0</v>
      </c>
      <c r="AG213">
        <v>0</v>
      </c>
      <c r="AI213" t="s">
        <v>796</v>
      </c>
      <c r="AJ213">
        <v>20</v>
      </c>
      <c r="AL213" t="s">
        <v>801</v>
      </c>
      <c r="AM213">
        <v>20</v>
      </c>
      <c r="AO213" t="s">
        <v>798</v>
      </c>
      <c r="AP213">
        <v>20</v>
      </c>
      <c r="AR213" t="s">
        <v>150</v>
      </c>
      <c r="AS213">
        <v>20</v>
      </c>
      <c r="AU213" t="s">
        <v>799</v>
      </c>
      <c r="AV213">
        <v>20</v>
      </c>
    </row>
    <row r="214" spans="1:52" x14ac:dyDescent="0.25">
      <c r="A214" s="9">
        <v>43351.579456018517</v>
      </c>
      <c r="B214" s="9">
        <v>43351.581030092595</v>
      </c>
      <c r="C214" t="s">
        <v>142</v>
      </c>
      <c r="E214" s="19">
        <v>80</v>
      </c>
      <c r="K214" s="11">
        <v>2306</v>
      </c>
      <c r="N214" t="s">
        <v>804</v>
      </c>
      <c r="Q214" t="s">
        <v>168</v>
      </c>
      <c r="T214" t="s">
        <v>339</v>
      </c>
      <c r="W214" t="s">
        <v>854</v>
      </c>
      <c r="Z214" t="s">
        <v>258</v>
      </c>
      <c r="AD214">
        <v>0</v>
      </c>
      <c r="AG214">
        <v>0</v>
      </c>
      <c r="AI214" t="s">
        <v>796</v>
      </c>
      <c r="AJ214">
        <v>20</v>
      </c>
      <c r="AL214" t="s">
        <v>801</v>
      </c>
      <c r="AM214">
        <v>20</v>
      </c>
      <c r="AO214" t="s">
        <v>258</v>
      </c>
      <c r="AP214">
        <v>0</v>
      </c>
      <c r="AR214" t="s">
        <v>150</v>
      </c>
      <c r="AS214">
        <v>20</v>
      </c>
      <c r="AU214" t="s">
        <v>799</v>
      </c>
      <c r="AV214">
        <v>20</v>
      </c>
      <c r="AX214" t="s">
        <v>1284</v>
      </c>
    </row>
    <row r="215" spans="1:52" x14ac:dyDescent="0.25">
      <c r="A215" s="9">
        <v>43351.623379629629</v>
      </c>
      <c r="B215" s="9">
        <v>43351.62431712963</v>
      </c>
      <c r="C215" t="s">
        <v>142</v>
      </c>
      <c r="E215" s="19">
        <v>80</v>
      </c>
      <c r="K215" s="11">
        <v>2281</v>
      </c>
      <c r="N215" t="s">
        <v>804</v>
      </c>
      <c r="Q215" t="s">
        <v>146</v>
      </c>
      <c r="T215" t="s">
        <v>190</v>
      </c>
      <c r="W215" t="s">
        <v>854</v>
      </c>
      <c r="Z215" t="s">
        <v>258</v>
      </c>
      <c r="AD215">
        <v>0</v>
      </c>
      <c r="AG215">
        <v>0</v>
      </c>
      <c r="AI215" t="s">
        <v>796</v>
      </c>
      <c r="AJ215">
        <v>20</v>
      </c>
      <c r="AL215" t="s">
        <v>855</v>
      </c>
      <c r="AM215">
        <v>0</v>
      </c>
      <c r="AO215" t="s">
        <v>798</v>
      </c>
      <c r="AP215">
        <v>20</v>
      </c>
      <c r="AR215" t="s">
        <v>150</v>
      </c>
      <c r="AS215">
        <v>20</v>
      </c>
      <c r="AU215" t="s">
        <v>799</v>
      </c>
      <c r="AV215">
        <v>20</v>
      </c>
    </row>
    <row r="216" spans="1:52" x14ac:dyDescent="0.25">
      <c r="A216" s="9">
        <v>43351.624606481484</v>
      </c>
      <c r="B216" s="9">
        <v>43351.625335648147</v>
      </c>
      <c r="C216" t="s">
        <v>142</v>
      </c>
      <c r="E216" s="19">
        <v>80</v>
      </c>
      <c r="K216" s="11">
        <v>2281</v>
      </c>
      <c r="N216" t="s">
        <v>804</v>
      </c>
      <c r="Q216" t="s">
        <v>146</v>
      </c>
      <c r="T216" t="s">
        <v>190</v>
      </c>
      <c r="W216" t="s">
        <v>854</v>
      </c>
      <c r="Z216" t="s">
        <v>258</v>
      </c>
      <c r="AD216">
        <v>0</v>
      </c>
      <c r="AG216">
        <v>0</v>
      </c>
      <c r="AI216" t="s">
        <v>796</v>
      </c>
      <c r="AJ216">
        <v>20</v>
      </c>
      <c r="AL216" t="s">
        <v>797</v>
      </c>
      <c r="AM216">
        <v>0</v>
      </c>
      <c r="AO216" t="s">
        <v>798</v>
      </c>
      <c r="AP216">
        <v>20</v>
      </c>
      <c r="AR216" t="s">
        <v>150</v>
      </c>
      <c r="AS216">
        <v>20</v>
      </c>
      <c r="AU216" t="s">
        <v>799</v>
      </c>
      <c r="AV216">
        <v>20</v>
      </c>
    </row>
    <row r="217" spans="1:52" x14ac:dyDescent="0.25">
      <c r="A217" s="9">
        <v>43351.625497685185</v>
      </c>
      <c r="B217" s="9">
        <v>43351.626192129632</v>
      </c>
      <c r="C217" t="s">
        <v>142</v>
      </c>
      <c r="E217" s="19">
        <v>60</v>
      </c>
      <c r="K217" s="11">
        <v>2281</v>
      </c>
      <c r="N217" t="s">
        <v>804</v>
      </c>
      <c r="Q217" t="s">
        <v>146</v>
      </c>
      <c r="T217" t="s">
        <v>190</v>
      </c>
      <c r="W217" t="s">
        <v>854</v>
      </c>
      <c r="Z217" t="s">
        <v>258</v>
      </c>
      <c r="AD217">
        <v>0</v>
      </c>
      <c r="AG217">
        <v>0</v>
      </c>
      <c r="AI217" t="s">
        <v>796</v>
      </c>
      <c r="AJ217">
        <v>20</v>
      </c>
      <c r="AL217" t="s">
        <v>797</v>
      </c>
      <c r="AM217">
        <v>0</v>
      </c>
      <c r="AO217" t="s">
        <v>798</v>
      </c>
      <c r="AP217">
        <v>20</v>
      </c>
      <c r="AR217" t="s">
        <v>258</v>
      </c>
      <c r="AS217">
        <v>0</v>
      </c>
      <c r="AU217" t="s">
        <v>799</v>
      </c>
      <c r="AV217">
        <v>20</v>
      </c>
    </row>
    <row r="218" spans="1:52" x14ac:dyDescent="0.25">
      <c r="A218" s="9">
        <v>43351.62636574074</v>
      </c>
      <c r="B218" s="9">
        <v>43351.627337962964</v>
      </c>
      <c r="C218" t="s">
        <v>142</v>
      </c>
      <c r="E218" s="19">
        <v>80</v>
      </c>
      <c r="K218" s="11">
        <v>2281</v>
      </c>
      <c r="N218" t="s">
        <v>804</v>
      </c>
      <c r="Q218" t="s">
        <v>146</v>
      </c>
      <c r="T218" t="s">
        <v>190</v>
      </c>
      <c r="W218" t="s">
        <v>854</v>
      </c>
      <c r="Z218" t="s">
        <v>150</v>
      </c>
      <c r="AC218" t="s">
        <v>800</v>
      </c>
      <c r="AD218">
        <v>0</v>
      </c>
      <c r="AF218" t="s">
        <v>797</v>
      </c>
      <c r="AG218">
        <v>0</v>
      </c>
      <c r="AI218" t="s">
        <v>796</v>
      </c>
      <c r="AJ218">
        <v>20</v>
      </c>
      <c r="AL218" t="s">
        <v>797</v>
      </c>
      <c r="AM218">
        <v>0</v>
      </c>
      <c r="AO218" t="s">
        <v>798</v>
      </c>
      <c r="AP218">
        <v>20</v>
      </c>
      <c r="AR218" t="s">
        <v>150</v>
      </c>
      <c r="AS218">
        <v>20</v>
      </c>
      <c r="AU218" t="s">
        <v>799</v>
      </c>
      <c r="AV218">
        <v>20</v>
      </c>
    </row>
    <row r="219" spans="1:52" x14ac:dyDescent="0.25">
      <c r="A219" s="9">
        <v>43351.627442129633</v>
      </c>
      <c r="B219" s="9">
        <v>43351.628275462965</v>
      </c>
      <c r="C219" t="s">
        <v>142</v>
      </c>
      <c r="E219" s="19">
        <v>100</v>
      </c>
      <c r="K219" s="11">
        <v>2281</v>
      </c>
      <c r="N219" t="s">
        <v>804</v>
      </c>
      <c r="Q219" t="s">
        <v>146</v>
      </c>
      <c r="T219" t="s">
        <v>162</v>
      </c>
      <c r="W219" t="s">
        <v>854</v>
      </c>
      <c r="Z219" t="s">
        <v>258</v>
      </c>
      <c r="AD219">
        <v>0</v>
      </c>
      <c r="AG219">
        <v>0</v>
      </c>
      <c r="AI219" t="s">
        <v>796</v>
      </c>
      <c r="AJ219">
        <v>20</v>
      </c>
      <c r="AL219" t="s">
        <v>801</v>
      </c>
      <c r="AM219">
        <v>20</v>
      </c>
      <c r="AO219" t="s">
        <v>798</v>
      </c>
      <c r="AP219">
        <v>20</v>
      </c>
      <c r="AR219" t="s">
        <v>150</v>
      </c>
      <c r="AS219">
        <v>20</v>
      </c>
      <c r="AU219" t="s">
        <v>799</v>
      </c>
      <c r="AV219">
        <v>20</v>
      </c>
    </row>
    <row r="220" spans="1:52" x14ac:dyDescent="0.25">
      <c r="A220" s="9">
        <v>43351.62777777778</v>
      </c>
      <c r="B220" s="9">
        <v>43351.632615740738</v>
      </c>
      <c r="C220" t="s">
        <v>142</v>
      </c>
      <c r="E220" s="19">
        <v>100</v>
      </c>
      <c r="K220" s="11">
        <v>2483</v>
      </c>
      <c r="N220" t="s">
        <v>804</v>
      </c>
      <c r="Q220" t="s">
        <v>146</v>
      </c>
      <c r="T220" t="s">
        <v>162</v>
      </c>
      <c r="W220" t="s">
        <v>854</v>
      </c>
      <c r="Z220" t="s">
        <v>258</v>
      </c>
      <c r="AD220">
        <v>0</v>
      </c>
      <c r="AG220">
        <v>0</v>
      </c>
      <c r="AI220" t="s">
        <v>796</v>
      </c>
      <c r="AJ220">
        <v>20</v>
      </c>
      <c r="AL220" t="s">
        <v>801</v>
      </c>
      <c r="AM220">
        <v>20</v>
      </c>
      <c r="AO220" t="s">
        <v>798</v>
      </c>
      <c r="AP220">
        <v>20</v>
      </c>
      <c r="AR220" t="s">
        <v>150</v>
      </c>
      <c r="AS220">
        <v>20</v>
      </c>
      <c r="AU220" t="s">
        <v>799</v>
      </c>
      <c r="AV220">
        <v>20</v>
      </c>
    </row>
    <row r="221" spans="1:52" x14ac:dyDescent="0.25">
      <c r="A221" s="9">
        <v>43351.628321759257</v>
      </c>
      <c r="B221" s="9">
        <v>43351.628935185188</v>
      </c>
      <c r="C221" t="s">
        <v>142</v>
      </c>
      <c r="E221" s="19">
        <v>80</v>
      </c>
      <c r="K221" s="11">
        <v>2281</v>
      </c>
      <c r="N221" t="s">
        <v>804</v>
      </c>
      <c r="Q221" t="s">
        <v>146</v>
      </c>
      <c r="T221" t="s">
        <v>190</v>
      </c>
      <c r="W221" t="s">
        <v>854</v>
      </c>
      <c r="Z221" t="s">
        <v>258</v>
      </c>
      <c r="AD221">
        <v>0</v>
      </c>
      <c r="AG221">
        <v>0</v>
      </c>
      <c r="AI221" t="s">
        <v>796</v>
      </c>
      <c r="AJ221">
        <v>20</v>
      </c>
      <c r="AL221" t="s">
        <v>797</v>
      </c>
      <c r="AM221">
        <v>0</v>
      </c>
      <c r="AO221" t="s">
        <v>798</v>
      </c>
      <c r="AP221">
        <v>20</v>
      </c>
      <c r="AR221" t="s">
        <v>150</v>
      </c>
      <c r="AS221">
        <v>20</v>
      </c>
      <c r="AU221" t="s">
        <v>799</v>
      </c>
      <c r="AV221">
        <v>20</v>
      </c>
    </row>
    <row r="222" spans="1:52" x14ac:dyDescent="0.25">
      <c r="A222" s="9">
        <v>43351.62903935185</v>
      </c>
      <c r="B222" s="9">
        <v>43351.62940972222</v>
      </c>
      <c r="C222" t="s">
        <v>142</v>
      </c>
      <c r="E222" s="19">
        <v>60</v>
      </c>
      <c r="K222" s="11">
        <v>2281</v>
      </c>
      <c r="N222" t="s">
        <v>804</v>
      </c>
      <c r="Q222" t="s">
        <v>146</v>
      </c>
      <c r="T222" t="s">
        <v>190</v>
      </c>
      <c r="W222" t="s">
        <v>854</v>
      </c>
      <c r="Z222" t="s">
        <v>258</v>
      </c>
      <c r="AD222">
        <v>0</v>
      </c>
      <c r="AG222">
        <v>0</v>
      </c>
      <c r="AI222" t="s">
        <v>796</v>
      </c>
      <c r="AJ222">
        <v>20</v>
      </c>
      <c r="AL222" t="s">
        <v>797</v>
      </c>
      <c r="AM222">
        <v>0</v>
      </c>
      <c r="AO222" t="s">
        <v>798</v>
      </c>
      <c r="AP222">
        <v>20</v>
      </c>
      <c r="AR222" t="s">
        <v>150</v>
      </c>
      <c r="AS222">
        <v>20</v>
      </c>
      <c r="AU222" t="s">
        <v>258</v>
      </c>
      <c r="AV222">
        <v>0</v>
      </c>
    </row>
    <row r="223" spans="1:52" x14ac:dyDescent="0.25">
      <c r="A223" s="9">
        <v>43351.62972222222</v>
      </c>
      <c r="B223" s="9">
        <v>43351.63045138889</v>
      </c>
      <c r="C223" t="s">
        <v>142</v>
      </c>
      <c r="E223" s="19">
        <v>80</v>
      </c>
      <c r="K223" s="11">
        <v>2281</v>
      </c>
      <c r="N223" t="s">
        <v>804</v>
      </c>
      <c r="Q223" t="s">
        <v>146</v>
      </c>
      <c r="T223" t="s">
        <v>190</v>
      </c>
      <c r="W223" t="s">
        <v>854</v>
      </c>
      <c r="Z223" t="s">
        <v>150</v>
      </c>
      <c r="AC223" t="s">
        <v>796</v>
      </c>
      <c r="AD223">
        <v>0</v>
      </c>
      <c r="AF223" t="s">
        <v>797</v>
      </c>
      <c r="AG223">
        <v>0</v>
      </c>
      <c r="AI223" t="s">
        <v>796</v>
      </c>
      <c r="AJ223">
        <v>20</v>
      </c>
      <c r="AL223" t="s">
        <v>797</v>
      </c>
      <c r="AM223">
        <v>0</v>
      </c>
      <c r="AO223" t="s">
        <v>798</v>
      </c>
      <c r="AP223">
        <v>20</v>
      </c>
      <c r="AR223" t="s">
        <v>150</v>
      </c>
      <c r="AS223">
        <v>20</v>
      </c>
      <c r="AU223" t="s">
        <v>799</v>
      </c>
      <c r="AV223">
        <v>20</v>
      </c>
    </row>
    <row r="224" spans="1:52" x14ac:dyDescent="0.25">
      <c r="A224" s="9">
        <v>43351.630601851852</v>
      </c>
      <c r="B224" s="9">
        <v>43351.631053240744</v>
      </c>
      <c r="C224" s="27" t="s">
        <v>142</v>
      </c>
      <c r="D224" s="27"/>
      <c r="E224" s="19">
        <v>80</v>
      </c>
      <c r="F224" s="27"/>
      <c r="G224" s="27"/>
      <c r="H224" s="27"/>
      <c r="J224" s="27"/>
      <c r="K224" s="11">
        <v>2281</v>
      </c>
      <c r="M224" s="27"/>
      <c r="N224" s="27" t="s">
        <v>804</v>
      </c>
      <c r="P224" s="27"/>
      <c r="Q224" s="27" t="s">
        <v>146</v>
      </c>
      <c r="S224" s="27"/>
      <c r="T224" s="27" t="s">
        <v>190</v>
      </c>
      <c r="V224" s="27"/>
      <c r="W224" s="27" t="s">
        <v>854</v>
      </c>
      <c r="Y224" s="27"/>
      <c r="Z224" s="27" t="s">
        <v>150</v>
      </c>
      <c r="AB224" s="27"/>
      <c r="AC224" s="27" t="s">
        <v>796</v>
      </c>
      <c r="AD224">
        <v>0</v>
      </c>
      <c r="AE224" s="27"/>
      <c r="AF224" s="27" t="s">
        <v>797</v>
      </c>
      <c r="AG224">
        <v>0</v>
      </c>
      <c r="AH224" s="27"/>
      <c r="AI224" s="27" t="s">
        <v>796</v>
      </c>
      <c r="AJ224">
        <v>20</v>
      </c>
      <c r="AK224" s="27"/>
      <c r="AL224" s="27" t="s">
        <v>797</v>
      </c>
      <c r="AM224">
        <v>0</v>
      </c>
      <c r="AN224" s="27"/>
      <c r="AO224" s="27" t="s">
        <v>798</v>
      </c>
      <c r="AP224">
        <v>20</v>
      </c>
      <c r="AQ224" s="27"/>
      <c r="AR224" s="27" t="s">
        <v>150</v>
      </c>
      <c r="AS224">
        <v>20</v>
      </c>
      <c r="AT224" s="27"/>
      <c r="AU224" s="27" t="s">
        <v>799</v>
      </c>
      <c r="AV224">
        <v>20</v>
      </c>
      <c r="AW224" s="27"/>
      <c r="AX224" s="27"/>
      <c r="AZ224" s="27"/>
    </row>
    <row r="225" spans="1:52" x14ac:dyDescent="0.25">
      <c r="A225" s="9">
        <v>43351.631180555552</v>
      </c>
      <c r="B225" s="9">
        <v>43351.631747685184</v>
      </c>
      <c r="C225" s="27" t="s">
        <v>142</v>
      </c>
      <c r="D225" s="27"/>
      <c r="E225" s="19">
        <v>80</v>
      </c>
      <c r="F225" s="27"/>
      <c r="G225" s="27"/>
      <c r="H225" s="27"/>
      <c r="J225" s="27"/>
      <c r="K225" s="11">
        <v>2281</v>
      </c>
      <c r="M225" s="27"/>
      <c r="N225" s="27" t="s">
        <v>804</v>
      </c>
      <c r="P225" s="27"/>
      <c r="Q225" s="27" t="s">
        <v>146</v>
      </c>
      <c r="S225" s="27"/>
      <c r="T225" s="27" t="s">
        <v>190</v>
      </c>
      <c r="V225" s="27"/>
      <c r="W225" s="27" t="s">
        <v>854</v>
      </c>
      <c r="Y225" s="27"/>
      <c r="Z225" s="27" t="s">
        <v>150</v>
      </c>
      <c r="AB225" s="27"/>
      <c r="AC225" s="27" t="s">
        <v>800</v>
      </c>
      <c r="AD225">
        <v>0</v>
      </c>
      <c r="AE225" s="27"/>
      <c r="AF225" s="27" t="s">
        <v>797</v>
      </c>
      <c r="AG225">
        <v>0</v>
      </c>
      <c r="AH225" s="27"/>
      <c r="AI225" s="27" t="s">
        <v>796</v>
      </c>
      <c r="AJ225">
        <v>20</v>
      </c>
      <c r="AK225" s="27"/>
      <c r="AL225" s="27" t="s">
        <v>797</v>
      </c>
      <c r="AM225">
        <v>0</v>
      </c>
      <c r="AN225" s="27"/>
      <c r="AO225" s="27" t="s">
        <v>798</v>
      </c>
      <c r="AP225">
        <v>20</v>
      </c>
      <c r="AQ225" s="27"/>
      <c r="AR225" s="27" t="s">
        <v>150</v>
      </c>
      <c r="AS225">
        <v>20</v>
      </c>
      <c r="AT225" s="27"/>
      <c r="AU225" s="27" t="s">
        <v>799</v>
      </c>
      <c r="AV225">
        <v>20</v>
      </c>
      <c r="AW225" s="27"/>
      <c r="AX225" s="27"/>
      <c r="AZ225" s="27"/>
    </row>
    <row r="226" spans="1:52" x14ac:dyDescent="0.25">
      <c r="A226" s="9">
        <v>43351.633194444446</v>
      </c>
      <c r="B226" s="9">
        <v>43351.63621527778</v>
      </c>
      <c r="C226" s="27" t="s">
        <v>142</v>
      </c>
      <c r="D226" s="27"/>
      <c r="E226" s="19">
        <v>100</v>
      </c>
      <c r="F226" s="27"/>
      <c r="G226" s="27"/>
      <c r="H226" s="27"/>
      <c r="J226" s="27"/>
      <c r="K226" s="11">
        <v>2483</v>
      </c>
      <c r="M226" s="27"/>
      <c r="N226" s="27" t="s">
        <v>804</v>
      </c>
      <c r="P226" s="27"/>
      <c r="Q226" s="27" t="s">
        <v>146</v>
      </c>
      <c r="S226" s="27"/>
      <c r="T226" s="27" t="s">
        <v>162</v>
      </c>
      <c r="V226" s="27"/>
      <c r="W226" s="27" t="s">
        <v>805</v>
      </c>
      <c r="Y226" s="27"/>
      <c r="Z226" s="27" t="s">
        <v>150</v>
      </c>
      <c r="AB226" s="27"/>
      <c r="AC226" s="27" t="s">
        <v>796</v>
      </c>
      <c r="AD226">
        <v>0</v>
      </c>
      <c r="AE226" s="27"/>
      <c r="AF226" s="27" t="s">
        <v>801</v>
      </c>
      <c r="AG226">
        <v>0</v>
      </c>
      <c r="AH226" s="27"/>
      <c r="AI226" s="27" t="s">
        <v>796</v>
      </c>
      <c r="AJ226">
        <v>20</v>
      </c>
      <c r="AK226" s="27"/>
      <c r="AL226" s="27" t="s">
        <v>801</v>
      </c>
      <c r="AM226">
        <v>20</v>
      </c>
      <c r="AN226" s="27"/>
      <c r="AO226" s="27" t="s">
        <v>798</v>
      </c>
      <c r="AP226">
        <v>20</v>
      </c>
      <c r="AQ226" s="27"/>
      <c r="AR226" s="27" t="s">
        <v>150</v>
      </c>
      <c r="AS226">
        <v>20</v>
      </c>
      <c r="AT226" s="27"/>
      <c r="AU226" s="27" t="s">
        <v>799</v>
      </c>
      <c r="AV226">
        <v>20</v>
      </c>
      <c r="AW226" s="27"/>
      <c r="AX226" s="27" t="s">
        <v>1285</v>
      </c>
      <c r="AZ226" s="27"/>
    </row>
    <row r="227" spans="1:52" x14ac:dyDescent="0.25">
      <c r="A227" s="9">
        <v>43351.636377314811</v>
      </c>
      <c r="B227" s="9">
        <v>43351.636828703704</v>
      </c>
      <c r="C227" s="27" t="s">
        <v>142</v>
      </c>
      <c r="D227" s="27"/>
      <c r="E227" s="19">
        <v>100</v>
      </c>
      <c r="F227" s="27"/>
      <c r="G227" s="27"/>
      <c r="H227" s="27"/>
      <c r="J227" s="27"/>
      <c r="K227" s="11">
        <v>2483</v>
      </c>
      <c r="M227" s="27"/>
      <c r="N227" s="27" t="s">
        <v>804</v>
      </c>
      <c r="P227" s="27"/>
      <c r="Q227" s="27" t="s">
        <v>146</v>
      </c>
      <c r="S227" s="27"/>
      <c r="T227" s="27" t="s">
        <v>162</v>
      </c>
      <c r="V227" s="27"/>
      <c r="W227" s="27" t="s">
        <v>854</v>
      </c>
      <c r="Y227" s="27"/>
      <c r="Z227" s="27" t="s">
        <v>258</v>
      </c>
      <c r="AB227" s="27"/>
      <c r="AC227" s="27"/>
      <c r="AD227">
        <v>0</v>
      </c>
      <c r="AE227" s="27"/>
      <c r="AF227" s="27"/>
      <c r="AG227">
        <v>0</v>
      </c>
      <c r="AH227" s="27"/>
      <c r="AI227" s="27" t="s">
        <v>796</v>
      </c>
      <c r="AJ227">
        <v>20</v>
      </c>
      <c r="AK227" s="27"/>
      <c r="AL227" s="27" t="s">
        <v>801</v>
      </c>
      <c r="AM227">
        <v>20</v>
      </c>
      <c r="AN227" s="27"/>
      <c r="AO227" s="27" t="s">
        <v>798</v>
      </c>
      <c r="AP227">
        <v>20</v>
      </c>
      <c r="AQ227" s="27"/>
      <c r="AR227" s="27" t="s">
        <v>150</v>
      </c>
      <c r="AS227">
        <v>20</v>
      </c>
      <c r="AT227" s="27"/>
      <c r="AU227" s="27" t="s">
        <v>799</v>
      </c>
      <c r="AV227">
        <v>20</v>
      </c>
      <c r="AW227" s="27"/>
      <c r="AX227" s="27"/>
      <c r="AZ227" s="27"/>
    </row>
    <row r="228" spans="1:52" x14ac:dyDescent="0.25">
      <c r="A228" s="9">
        <v>43351.637071759258</v>
      </c>
      <c r="B228" s="9">
        <v>43351.63753472222</v>
      </c>
      <c r="C228" t="s">
        <v>142</v>
      </c>
      <c r="E228" s="19">
        <v>100</v>
      </c>
      <c r="K228" s="11">
        <v>2483</v>
      </c>
      <c r="N228" t="s">
        <v>804</v>
      </c>
      <c r="Q228" t="s">
        <v>146</v>
      </c>
      <c r="T228" t="s">
        <v>162</v>
      </c>
      <c r="W228" t="s">
        <v>854</v>
      </c>
      <c r="Z228" t="s">
        <v>258</v>
      </c>
      <c r="AD228">
        <v>0</v>
      </c>
      <c r="AG228">
        <v>0</v>
      </c>
      <c r="AI228" t="s">
        <v>796</v>
      </c>
      <c r="AJ228">
        <v>20</v>
      </c>
      <c r="AL228" t="s">
        <v>801</v>
      </c>
      <c r="AM228">
        <v>20</v>
      </c>
      <c r="AO228" t="s">
        <v>798</v>
      </c>
      <c r="AP228">
        <v>20</v>
      </c>
      <c r="AR228" t="s">
        <v>150</v>
      </c>
      <c r="AS228">
        <v>20</v>
      </c>
      <c r="AU228" t="s">
        <v>799</v>
      </c>
      <c r="AV228">
        <v>20</v>
      </c>
    </row>
    <row r="229" spans="1:52" x14ac:dyDescent="0.25">
      <c r="A229" s="9">
        <v>43351.637662037036</v>
      </c>
      <c r="B229" s="9">
        <v>43351.638078703705</v>
      </c>
      <c r="C229" t="s">
        <v>142</v>
      </c>
      <c r="E229" s="19">
        <v>100</v>
      </c>
      <c r="K229" s="11">
        <v>2483</v>
      </c>
      <c r="N229" t="s">
        <v>804</v>
      </c>
      <c r="Q229" t="s">
        <v>146</v>
      </c>
      <c r="T229" t="s">
        <v>162</v>
      </c>
      <c r="W229" t="s">
        <v>854</v>
      </c>
      <c r="Z229" t="s">
        <v>258</v>
      </c>
      <c r="AD229">
        <v>0</v>
      </c>
      <c r="AG229">
        <v>0</v>
      </c>
      <c r="AI229" t="s">
        <v>796</v>
      </c>
      <c r="AJ229">
        <v>20</v>
      </c>
      <c r="AL229" t="s">
        <v>801</v>
      </c>
      <c r="AM229">
        <v>20</v>
      </c>
      <c r="AO229" t="s">
        <v>798</v>
      </c>
      <c r="AP229">
        <v>20</v>
      </c>
      <c r="AR229" t="s">
        <v>150</v>
      </c>
      <c r="AS229">
        <v>20</v>
      </c>
      <c r="AU229" t="s">
        <v>799</v>
      </c>
      <c r="AV229">
        <v>20</v>
      </c>
    </row>
    <row r="230" spans="1:52" x14ac:dyDescent="0.25">
      <c r="A230" s="9">
        <v>43351.644062500003</v>
      </c>
      <c r="B230" s="9">
        <v>43351.644652777781</v>
      </c>
      <c r="C230" t="s">
        <v>142</v>
      </c>
      <c r="E230" s="19">
        <v>100</v>
      </c>
      <c r="K230" s="11">
        <v>2483</v>
      </c>
      <c r="N230" t="s">
        <v>804</v>
      </c>
      <c r="Q230" t="s">
        <v>146</v>
      </c>
      <c r="T230" t="s">
        <v>162</v>
      </c>
      <c r="W230" t="s">
        <v>854</v>
      </c>
      <c r="Z230" t="s">
        <v>258</v>
      </c>
      <c r="AD230">
        <v>0</v>
      </c>
      <c r="AG230">
        <v>0</v>
      </c>
      <c r="AI230" t="s">
        <v>796</v>
      </c>
      <c r="AJ230">
        <v>20</v>
      </c>
      <c r="AL230" t="s">
        <v>801</v>
      </c>
      <c r="AM230">
        <v>20</v>
      </c>
      <c r="AO230" t="s">
        <v>798</v>
      </c>
      <c r="AP230">
        <v>20</v>
      </c>
      <c r="AR230" t="s">
        <v>150</v>
      </c>
      <c r="AS230">
        <v>20</v>
      </c>
      <c r="AU230" t="s">
        <v>799</v>
      </c>
      <c r="AV230">
        <v>20</v>
      </c>
    </row>
    <row r="231" spans="1:52" x14ac:dyDescent="0.25">
      <c r="A231" s="9">
        <v>43351.644826388889</v>
      </c>
      <c r="B231" s="9">
        <v>43351.645358796297</v>
      </c>
      <c r="C231" t="s">
        <v>142</v>
      </c>
      <c r="E231" s="19">
        <v>100</v>
      </c>
      <c r="K231" s="11">
        <v>2483</v>
      </c>
      <c r="N231" t="s">
        <v>804</v>
      </c>
      <c r="Q231" t="s">
        <v>146</v>
      </c>
      <c r="T231" t="s">
        <v>162</v>
      </c>
      <c r="W231" t="s">
        <v>854</v>
      </c>
      <c r="Z231" t="s">
        <v>150</v>
      </c>
      <c r="AC231" t="s">
        <v>796</v>
      </c>
      <c r="AD231">
        <v>0</v>
      </c>
      <c r="AF231" t="s">
        <v>801</v>
      </c>
      <c r="AG231">
        <v>0</v>
      </c>
      <c r="AI231" t="s">
        <v>796</v>
      </c>
      <c r="AJ231">
        <v>20</v>
      </c>
      <c r="AL231" t="s">
        <v>801</v>
      </c>
      <c r="AM231">
        <v>20</v>
      </c>
      <c r="AO231" t="s">
        <v>798</v>
      </c>
      <c r="AP231">
        <v>20</v>
      </c>
      <c r="AR231" t="s">
        <v>150</v>
      </c>
      <c r="AS231">
        <v>20</v>
      </c>
      <c r="AU231" t="s">
        <v>799</v>
      </c>
      <c r="AV231">
        <v>20</v>
      </c>
    </row>
    <row r="232" spans="1:52" x14ac:dyDescent="0.25">
      <c r="A232" s="9">
        <v>43351.645451388889</v>
      </c>
      <c r="B232" s="9">
        <v>43351.645798611113</v>
      </c>
      <c r="C232" t="s">
        <v>142</v>
      </c>
      <c r="E232" s="19">
        <v>100</v>
      </c>
      <c r="K232" s="11">
        <v>2483</v>
      </c>
      <c r="N232" t="s">
        <v>804</v>
      </c>
      <c r="Q232" t="s">
        <v>146</v>
      </c>
      <c r="T232" t="s">
        <v>162</v>
      </c>
      <c r="W232" t="s">
        <v>854</v>
      </c>
      <c r="Z232" t="s">
        <v>258</v>
      </c>
      <c r="AD232">
        <v>0</v>
      </c>
      <c r="AG232">
        <v>0</v>
      </c>
      <c r="AI232" t="s">
        <v>796</v>
      </c>
      <c r="AJ232">
        <v>20</v>
      </c>
      <c r="AL232" t="s">
        <v>801</v>
      </c>
      <c r="AM232">
        <v>20</v>
      </c>
      <c r="AO232" t="s">
        <v>798</v>
      </c>
      <c r="AP232">
        <v>20</v>
      </c>
      <c r="AR232" t="s">
        <v>150</v>
      </c>
      <c r="AS232">
        <v>20</v>
      </c>
      <c r="AU232" t="s">
        <v>799</v>
      </c>
      <c r="AV232">
        <v>20</v>
      </c>
    </row>
    <row r="233" spans="1:52" x14ac:dyDescent="0.25">
      <c r="A233" s="9">
        <v>43351.645949074074</v>
      </c>
      <c r="B233" s="9">
        <v>43351.646284722221</v>
      </c>
      <c r="C233" t="s">
        <v>142</v>
      </c>
      <c r="E233" s="19">
        <v>100</v>
      </c>
      <c r="K233" s="11">
        <v>2483</v>
      </c>
      <c r="N233" t="s">
        <v>804</v>
      </c>
      <c r="Q233" t="s">
        <v>146</v>
      </c>
      <c r="T233" t="s">
        <v>162</v>
      </c>
      <c r="W233" t="s">
        <v>854</v>
      </c>
      <c r="Z233" t="s">
        <v>258</v>
      </c>
      <c r="AD233">
        <v>0</v>
      </c>
      <c r="AG233">
        <v>0</v>
      </c>
      <c r="AI233" t="s">
        <v>796</v>
      </c>
      <c r="AJ233">
        <v>20</v>
      </c>
      <c r="AL233" t="s">
        <v>801</v>
      </c>
      <c r="AM233">
        <v>20</v>
      </c>
      <c r="AO233" t="s">
        <v>798</v>
      </c>
      <c r="AP233">
        <v>20</v>
      </c>
      <c r="AR233" t="s">
        <v>150</v>
      </c>
      <c r="AS233">
        <v>20</v>
      </c>
      <c r="AU233" t="s">
        <v>799</v>
      </c>
      <c r="AV233">
        <v>20</v>
      </c>
    </row>
    <row r="234" spans="1:52" x14ac:dyDescent="0.25">
      <c r="A234" s="9">
        <v>43351.646423611113</v>
      </c>
      <c r="B234" s="9">
        <v>43351.646874999999</v>
      </c>
      <c r="C234" t="s">
        <v>142</v>
      </c>
      <c r="E234" s="19">
        <v>100</v>
      </c>
      <c r="K234" s="11">
        <v>2483</v>
      </c>
      <c r="N234" t="s">
        <v>804</v>
      </c>
      <c r="Q234" t="s">
        <v>146</v>
      </c>
      <c r="T234" t="s">
        <v>162</v>
      </c>
      <c r="W234" t="s">
        <v>854</v>
      </c>
      <c r="Z234" t="s">
        <v>258</v>
      </c>
      <c r="AD234">
        <v>0</v>
      </c>
      <c r="AG234">
        <v>0</v>
      </c>
      <c r="AI234" t="s">
        <v>796</v>
      </c>
      <c r="AJ234">
        <v>20</v>
      </c>
      <c r="AL234" t="s">
        <v>801</v>
      </c>
      <c r="AM234">
        <v>20</v>
      </c>
      <c r="AO234" t="s">
        <v>798</v>
      </c>
      <c r="AP234">
        <v>20</v>
      </c>
      <c r="AR234" t="s">
        <v>150</v>
      </c>
      <c r="AS234">
        <v>20</v>
      </c>
      <c r="AU234" t="s">
        <v>799</v>
      </c>
      <c r="AV234">
        <v>20</v>
      </c>
    </row>
    <row r="235" spans="1:52" x14ac:dyDescent="0.25">
      <c r="A235" s="9">
        <v>43351.682071759256</v>
      </c>
      <c r="B235" s="9">
        <v>43351.682638888888</v>
      </c>
      <c r="C235" t="s">
        <v>142</v>
      </c>
      <c r="E235" s="19">
        <v>80</v>
      </c>
      <c r="K235" s="11">
        <v>2331</v>
      </c>
      <c r="N235" t="s">
        <v>804</v>
      </c>
      <c r="Q235" t="s">
        <v>197</v>
      </c>
      <c r="T235" t="s">
        <v>162</v>
      </c>
      <c r="W235" t="s">
        <v>854</v>
      </c>
      <c r="Z235" t="s">
        <v>258</v>
      </c>
      <c r="AD235">
        <v>0</v>
      </c>
      <c r="AG235">
        <v>0</v>
      </c>
      <c r="AI235" t="s">
        <v>796</v>
      </c>
      <c r="AJ235">
        <v>20</v>
      </c>
      <c r="AL235" t="s">
        <v>855</v>
      </c>
      <c r="AM235">
        <v>0</v>
      </c>
      <c r="AO235" t="s">
        <v>798</v>
      </c>
      <c r="AP235">
        <v>20</v>
      </c>
      <c r="AR235" t="s">
        <v>150</v>
      </c>
      <c r="AS235">
        <v>20</v>
      </c>
      <c r="AU235" t="s">
        <v>799</v>
      </c>
      <c r="AV235">
        <v>20</v>
      </c>
      <c r="AX235" t="s">
        <v>1286</v>
      </c>
    </row>
    <row r="236" spans="1:52" x14ac:dyDescent="0.25">
      <c r="A236" s="9">
        <v>43351.682789351849</v>
      </c>
      <c r="B236" s="9">
        <v>43351.683321759258</v>
      </c>
      <c r="C236" t="s">
        <v>142</v>
      </c>
      <c r="E236" s="19">
        <v>100</v>
      </c>
      <c r="K236" s="11">
        <v>2331</v>
      </c>
      <c r="N236" t="s">
        <v>804</v>
      </c>
      <c r="Q236" t="s">
        <v>197</v>
      </c>
      <c r="T236" t="s">
        <v>162</v>
      </c>
      <c r="W236" t="s">
        <v>854</v>
      </c>
      <c r="Z236" t="s">
        <v>258</v>
      </c>
      <c r="AD236">
        <v>0</v>
      </c>
      <c r="AG236">
        <v>0</v>
      </c>
      <c r="AI236" t="s">
        <v>796</v>
      </c>
      <c r="AJ236">
        <v>20</v>
      </c>
      <c r="AL236" t="s">
        <v>801</v>
      </c>
      <c r="AM236">
        <v>20</v>
      </c>
      <c r="AO236" t="s">
        <v>798</v>
      </c>
      <c r="AP236">
        <v>20</v>
      </c>
      <c r="AR236" t="s">
        <v>150</v>
      </c>
      <c r="AS236">
        <v>20</v>
      </c>
      <c r="AU236" t="s">
        <v>799</v>
      </c>
      <c r="AV236">
        <v>20</v>
      </c>
      <c r="AX236" t="s">
        <v>1286</v>
      </c>
    </row>
    <row r="237" spans="1:52" x14ac:dyDescent="0.25">
      <c r="A237" s="9">
        <v>43351.68341435185</v>
      </c>
      <c r="B237" s="9">
        <v>43351.68372685185</v>
      </c>
      <c r="C237" t="s">
        <v>142</v>
      </c>
      <c r="E237" s="19">
        <v>100</v>
      </c>
      <c r="K237" s="11">
        <v>2331</v>
      </c>
      <c r="N237" t="s">
        <v>804</v>
      </c>
      <c r="Q237" t="s">
        <v>197</v>
      </c>
      <c r="T237" t="s">
        <v>162</v>
      </c>
      <c r="W237" t="s">
        <v>854</v>
      </c>
      <c r="Z237" t="s">
        <v>258</v>
      </c>
      <c r="AD237">
        <v>0</v>
      </c>
      <c r="AG237">
        <v>0</v>
      </c>
      <c r="AI237" t="s">
        <v>796</v>
      </c>
      <c r="AJ237">
        <v>20</v>
      </c>
      <c r="AL237" t="s">
        <v>801</v>
      </c>
      <c r="AM237">
        <v>20</v>
      </c>
      <c r="AO237" t="s">
        <v>798</v>
      </c>
      <c r="AP237">
        <v>20</v>
      </c>
      <c r="AR237" t="s">
        <v>150</v>
      </c>
      <c r="AS237">
        <v>20</v>
      </c>
      <c r="AU237" t="s">
        <v>799</v>
      </c>
      <c r="AV237">
        <v>20</v>
      </c>
      <c r="AX237" t="s">
        <v>1286</v>
      </c>
    </row>
    <row r="238" spans="1:52" x14ac:dyDescent="0.25">
      <c r="A238" s="9">
        <v>43351.683854166666</v>
      </c>
      <c r="B238" s="9">
        <v>43351.684212962966</v>
      </c>
      <c r="C238" t="s">
        <v>142</v>
      </c>
      <c r="E238" s="19">
        <v>100</v>
      </c>
      <c r="K238" s="11">
        <v>2331</v>
      </c>
      <c r="N238" t="s">
        <v>804</v>
      </c>
      <c r="Q238" t="s">
        <v>197</v>
      </c>
      <c r="T238" t="s">
        <v>162</v>
      </c>
      <c r="W238" t="s">
        <v>854</v>
      </c>
      <c r="Z238" t="s">
        <v>258</v>
      </c>
      <c r="AD238">
        <v>0</v>
      </c>
      <c r="AG238">
        <v>0</v>
      </c>
      <c r="AI238" t="s">
        <v>796</v>
      </c>
      <c r="AJ238">
        <v>20</v>
      </c>
      <c r="AL238" t="s">
        <v>801</v>
      </c>
      <c r="AM238">
        <v>20</v>
      </c>
      <c r="AO238" t="s">
        <v>798</v>
      </c>
      <c r="AP238">
        <v>20</v>
      </c>
      <c r="AR238" t="s">
        <v>150</v>
      </c>
      <c r="AS238">
        <v>20</v>
      </c>
      <c r="AU238" t="s">
        <v>799</v>
      </c>
      <c r="AV238">
        <v>20</v>
      </c>
      <c r="AX238" t="s">
        <v>1286</v>
      </c>
    </row>
    <row r="239" spans="1:52" x14ac:dyDescent="0.25">
      <c r="A239" s="9">
        <v>43351.684293981481</v>
      </c>
      <c r="B239" s="9">
        <v>43351.685127314813</v>
      </c>
      <c r="C239" t="s">
        <v>142</v>
      </c>
      <c r="E239" s="19">
        <v>100</v>
      </c>
      <c r="K239" s="11">
        <v>2331</v>
      </c>
      <c r="N239" t="s">
        <v>804</v>
      </c>
      <c r="Q239" t="s">
        <v>197</v>
      </c>
      <c r="T239" t="s">
        <v>162</v>
      </c>
      <c r="W239" t="s">
        <v>854</v>
      </c>
      <c r="Z239" t="s">
        <v>258</v>
      </c>
      <c r="AD239">
        <v>0</v>
      </c>
      <c r="AG239">
        <v>0</v>
      </c>
      <c r="AI239" t="s">
        <v>796</v>
      </c>
      <c r="AJ239">
        <v>20</v>
      </c>
      <c r="AL239" t="s">
        <v>801</v>
      </c>
      <c r="AM239">
        <v>20</v>
      </c>
      <c r="AO239" t="s">
        <v>798</v>
      </c>
      <c r="AP239">
        <v>20</v>
      </c>
      <c r="AR239" t="s">
        <v>150</v>
      </c>
      <c r="AS239">
        <v>20</v>
      </c>
      <c r="AU239" t="s">
        <v>799</v>
      </c>
      <c r="AV239">
        <v>20</v>
      </c>
      <c r="AX239" t="s">
        <v>1286</v>
      </c>
    </row>
    <row r="240" spans="1:52" x14ac:dyDescent="0.25">
      <c r="A240" s="9">
        <v>43351.685208333336</v>
      </c>
      <c r="B240" s="9">
        <v>43351.685474537036</v>
      </c>
      <c r="C240" t="s">
        <v>142</v>
      </c>
      <c r="E240" s="19">
        <v>100</v>
      </c>
      <c r="K240" s="11">
        <v>2331</v>
      </c>
      <c r="N240" t="s">
        <v>804</v>
      </c>
      <c r="Q240" t="s">
        <v>197</v>
      </c>
      <c r="T240" t="s">
        <v>162</v>
      </c>
      <c r="W240" t="s">
        <v>854</v>
      </c>
      <c r="Z240" t="s">
        <v>258</v>
      </c>
      <c r="AD240">
        <v>0</v>
      </c>
      <c r="AG240">
        <v>0</v>
      </c>
      <c r="AI240" t="s">
        <v>796</v>
      </c>
      <c r="AJ240">
        <v>20</v>
      </c>
      <c r="AL240" t="s">
        <v>801</v>
      </c>
      <c r="AM240">
        <v>20</v>
      </c>
      <c r="AO240" t="s">
        <v>798</v>
      </c>
      <c r="AP240">
        <v>20</v>
      </c>
      <c r="AR240" t="s">
        <v>150</v>
      </c>
      <c r="AS240">
        <v>20</v>
      </c>
      <c r="AU240" t="s">
        <v>799</v>
      </c>
      <c r="AV240">
        <v>20</v>
      </c>
      <c r="AX240" t="s">
        <v>1287</v>
      </c>
    </row>
    <row r="241" spans="1:52" x14ac:dyDescent="0.25">
      <c r="A241" s="9">
        <v>43351.685578703706</v>
      </c>
      <c r="B241" s="9">
        <v>43351.686076388891</v>
      </c>
      <c r="C241" t="s">
        <v>142</v>
      </c>
      <c r="E241" s="19">
        <v>100</v>
      </c>
      <c r="K241" s="11">
        <v>2331</v>
      </c>
      <c r="N241" t="s">
        <v>804</v>
      </c>
      <c r="Q241" t="s">
        <v>197</v>
      </c>
      <c r="T241" t="s">
        <v>162</v>
      </c>
      <c r="W241" t="s">
        <v>854</v>
      </c>
      <c r="Z241" t="s">
        <v>258</v>
      </c>
      <c r="AD241">
        <v>0</v>
      </c>
      <c r="AG241">
        <v>0</v>
      </c>
      <c r="AI241" t="s">
        <v>796</v>
      </c>
      <c r="AJ241">
        <v>20</v>
      </c>
      <c r="AL241" t="s">
        <v>801</v>
      </c>
      <c r="AM241">
        <v>20</v>
      </c>
      <c r="AO241" t="s">
        <v>798</v>
      </c>
      <c r="AP241">
        <v>20</v>
      </c>
      <c r="AR241" t="s">
        <v>150</v>
      </c>
      <c r="AS241">
        <v>20</v>
      </c>
      <c r="AU241" t="s">
        <v>799</v>
      </c>
      <c r="AV241">
        <v>20</v>
      </c>
    </row>
    <row r="242" spans="1:52" x14ac:dyDescent="0.25">
      <c r="A242" s="9">
        <v>43351.686122685183</v>
      </c>
      <c r="B242" s="9">
        <v>43351.686539351853</v>
      </c>
      <c r="C242" t="s">
        <v>142</v>
      </c>
      <c r="E242" s="19">
        <v>100</v>
      </c>
      <c r="K242" s="11">
        <v>2331</v>
      </c>
      <c r="N242" t="s">
        <v>804</v>
      </c>
      <c r="Q242" t="s">
        <v>197</v>
      </c>
      <c r="T242" t="s">
        <v>162</v>
      </c>
      <c r="W242" t="s">
        <v>854</v>
      </c>
      <c r="Z242" t="s">
        <v>258</v>
      </c>
      <c r="AD242">
        <v>0</v>
      </c>
      <c r="AG242">
        <v>0</v>
      </c>
      <c r="AI242" t="s">
        <v>796</v>
      </c>
      <c r="AJ242">
        <v>20</v>
      </c>
      <c r="AL242" t="s">
        <v>801</v>
      </c>
      <c r="AM242">
        <v>20</v>
      </c>
      <c r="AO242" t="s">
        <v>798</v>
      </c>
      <c r="AP242">
        <v>20</v>
      </c>
      <c r="AR242" t="s">
        <v>150</v>
      </c>
      <c r="AS242">
        <v>20</v>
      </c>
      <c r="AU242" t="s">
        <v>799</v>
      </c>
      <c r="AV242">
        <v>20</v>
      </c>
      <c r="AX242" t="s">
        <v>1288</v>
      </c>
    </row>
    <row r="243" spans="1:52" x14ac:dyDescent="0.25">
      <c r="A243" s="9">
        <v>43351.686747685184</v>
      </c>
      <c r="B243" s="9">
        <v>43351.687210648146</v>
      </c>
      <c r="C243" t="s">
        <v>142</v>
      </c>
      <c r="E243" s="19">
        <v>100</v>
      </c>
      <c r="K243" s="11">
        <v>2331</v>
      </c>
      <c r="N243" t="s">
        <v>804</v>
      </c>
      <c r="Q243" t="s">
        <v>197</v>
      </c>
      <c r="T243" t="s">
        <v>162</v>
      </c>
      <c r="W243" t="s">
        <v>854</v>
      </c>
      <c r="Z243" t="s">
        <v>150</v>
      </c>
      <c r="AC243" t="s">
        <v>796</v>
      </c>
      <c r="AD243">
        <v>0</v>
      </c>
      <c r="AF243" t="s">
        <v>801</v>
      </c>
      <c r="AG243">
        <v>0</v>
      </c>
      <c r="AI243" t="s">
        <v>796</v>
      </c>
      <c r="AJ243">
        <v>20</v>
      </c>
      <c r="AL243" t="s">
        <v>801</v>
      </c>
      <c r="AM243">
        <v>20</v>
      </c>
      <c r="AO243" t="s">
        <v>798</v>
      </c>
      <c r="AP243">
        <v>20</v>
      </c>
      <c r="AR243" t="s">
        <v>150</v>
      </c>
      <c r="AS243">
        <v>20</v>
      </c>
      <c r="AU243" t="s">
        <v>799</v>
      </c>
      <c r="AV243">
        <v>20</v>
      </c>
      <c r="AX243" t="s">
        <v>1286</v>
      </c>
    </row>
    <row r="244" spans="1:52" x14ac:dyDescent="0.25">
      <c r="A244" s="9">
        <v>43351.713854166665</v>
      </c>
      <c r="B244" s="9">
        <v>43351.714108796295</v>
      </c>
      <c r="C244" t="s">
        <v>142</v>
      </c>
      <c r="E244" s="19">
        <v>100</v>
      </c>
      <c r="K244" s="11">
        <v>2331</v>
      </c>
      <c r="N244" t="s">
        <v>804</v>
      </c>
      <c r="Q244" t="s">
        <v>197</v>
      </c>
      <c r="T244" t="s">
        <v>162</v>
      </c>
      <c r="W244" t="s">
        <v>854</v>
      </c>
      <c r="Z244" t="s">
        <v>258</v>
      </c>
      <c r="AD244">
        <v>0</v>
      </c>
      <c r="AG244">
        <v>0</v>
      </c>
      <c r="AI244" t="s">
        <v>796</v>
      </c>
      <c r="AJ244">
        <v>20</v>
      </c>
      <c r="AL244" t="s">
        <v>801</v>
      </c>
      <c r="AM244">
        <v>20</v>
      </c>
      <c r="AO244" t="s">
        <v>798</v>
      </c>
      <c r="AP244">
        <v>20</v>
      </c>
      <c r="AR244" t="s">
        <v>150</v>
      </c>
      <c r="AS244">
        <v>20</v>
      </c>
      <c r="AU244" t="s">
        <v>799</v>
      </c>
      <c r="AV244">
        <v>20</v>
      </c>
      <c r="AX244" t="s">
        <v>1286</v>
      </c>
    </row>
    <row r="245" spans="1:52" x14ac:dyDescent="0.25">
      <c r="A245" s="28">
        <v>43353.339826388903</v>
      </c>
      <c r="B245" s="28">
        <v>43353.362604166701</v>
      </c>
      <c r="C245" s="29" t="s">
        <v>142</v>
      </c>
      <c r="D245" s="29"/>
      <c r="E245" s="27">
        <v>100</v>
      </c>
      <c r="F245" s="29"/>
      <c r="G245" s="28"/>
      <c r="H245" s="29"/>
      <c r="J245" s="29"/>
      <c r="K245" s="11">
        <v>2634</v>
      </c>
      <c r="M245" s="29"/>
      <c r="N245" s="29" t="s">
        <v>804</v>
      </c>
      <c r="P245" s="29"/>
      <c r="Q245" s="29" t="s">
        <v>146</v>
      </c>
      <c r="S245" s="29"/>
      <c r="T245" s="29" t="s">
        <v>795</v>
      </c>
      <c r="V245" s="29"/>
      <c r="W245" s="29" t="s">
        <v>854</v>
      </c>
      <c r="Y245" s="29"/>
      <c r="Z245" s="29" t="s">
        <v>258</v>
      </c>
      <c r="AB245" s="29"/>
      <c r="AC245" s="29"/>
      <c r="AD245">
        <v>0</v>
      </c>
      <c r="AE245" s="29"/>
      <c r="AF245" s="29"/>
      <c r="AG245">
        <v>0</v>
      </c>
      <c r="AH245" s="29"/>
      <c r="AI245" s="29" t="s">
        <v>796</v>
      </c>
      <c r="AJ245">
        <v>20</v>
      </c>
      <c r="AK245" s="29"/>
      <c r="AL245" s="29" t="s">
        <v>801</v>
      </c>
      <c r="AM245">
        <v>20</v>
      </c>
      <c r="AN245" s="29"/>
      <c r="AO245" s="29" t="s">
        <v>798</v>
      </c>
      <c r="AP245">
        <v>20</v>
      </c>
      <c r="AQ245" s="29"/>
      <c r="AR245" s="29" t="s">
        <v>150</v>
      </c>
      <c r="AS245">
        <v>20</v>
      </c>
      <c r="AT245" s="29"/>
      <c r="AU245" s="29" t="s">
        <v>799</v>
      </c>
      <c r="AV245">
        <v>20</v>
      </c>
      <c r="AW245" s="29"/>
      <c r="AX245" s="29"/>
      <c r="AZ245" s="29"/>
    </row>
    <row r="246" spans="1:52" x14ac:dyDescent="0.25">
      <c r="A246" s="28">
        <v>43353.363182870402</v>
      </c>
      <c r="B246" s="28">
        <v>43353.3641319444</v>
      </c>
      <c r="C246" s="29" t="s">
        <v>142</v>
      </c>
      <c r="D246" s="29"/>
      <c r="E246" s="27">
        <v>100</v>
      </c>
      <c r="F246" s="29"/>
      <c r="G246" s="28"/>
      <c r="H246" s="29"/>
      <c r="J246" s="29"/>
      <c r="K246" s="11">
        <v>2634</v>
      </c>
      <c r="M246" s="29"/>
      <c r="N246" s="29" t="s">
        <v>804</v>
      </c>
      <c r="P246" s="29"/>
      <c r="Q246" s="29" t="s">
        <v>146</v>
      </c>
      <c r="S246" s="29"/>
      <c r="T246" s="29" t="s">
        <v>795</v>
      </c>
      <c r="V246" s="29"/>
      <c r="W246" s="29" t="s">
        <v>854</v>
      </c>
      <c r="Y246" s="29"/>
      <c r="Z246" s="29" t="s">
        <v>258</v>
      </c>
      <c r="AB246" s="29"/>
      <c r="AC246" s="29"/>
      <c r="AD246">
        <v>0</v>
      </c>
      <c r="AE246" s="29"/>
      <c r="AF246" s="29"/>
      <c r="AG246">
        <v>0</v>
      </c>
      <c r="AH246" s="29"/>
      <c r="AI246" s="29" t="s">
        <v>796</v>
      </c>
      <c r="AJ246">
        <v>20</v>
      </c>
      <c r="AK246" s="29"/>
      <c r="AL246" s="29" t="s">
        <v>801</v>
      </c>
      <c r="AM246">
        <v>20</v>
      </c>
      <c r="AN246" s="29"/>
      <c r="AO246" s="29" t="s">
        <v>798</v>
      </c>
      <c r="AP246">
        <v>20</v>
      </c>
      <c r="AQ246" s="29"/>
      <c r="AR246" s="29" t="s">
        <v>150</v>
      </c>
      <c r="AS246">
        <v>20</v>
      </c>
      <c r="AT246" s="29"/>
      <c r="AU246" s="29" t="s">
        <v>799</v>
      </c>
      <c r="AV246">
        <v>20</v>
      </c>
      <c r="AW246" s="29"/>
      <c r="AX246" s="29"/>
      <c r="AZ246" s="29"/>
    </row>
    <row r="247" spans="1:52" x14ac:dyDescent="0.25">
      <c r="A247" s="28">
        <v>43353.364374999997</v>
      </c>
      <c r="B247" s="28">
        <v>43353.364918981497</v>
      </c>
      <c r="C247" s="29" t="s">
        <v>142</v>
      </c>
      <c r="D247" s="29"/>
      <c r="E247" s="27">
        <v>100</v>
      </c>
      <c r="F247" s="29"/>
      <c r="G247" s="28"/>
      <c r="H247" s="29"/>
      <c r="J247" s="29"/>
      <c r="K247" s="11">
        <v>2634</v>
      </c>
      <c r="M247" s="29"/>
      <c r="N247" s="29" t="s">
        <v>804</v>
      </c>
      <c r="P247" s="29"/>
      <c r="Q247" s="29" t="s">
        <v>146</v>
      </c>
      <c r="S247" s="29"/>
      <c r="T247" s="29" t="s">
        <v>795</v>
      </c>
      <c r="V247" s="29"/>
      <c r="W247" s="29" t="s">
        <v>854</v>
      </c>
      <c r="Y247" s="29"/>
      <c r="Z247" s="29" t="s">
        <v>258</v>
      </c>
      <c r="AB247" s="29"/>
      <c r="AC247" s="29"/>
      <c r="AD247">
        <v>0</v>
      </c>
      <c r="AE247" s="29"/>
      <c r="AF247" s="29"/>
      <c r="AG247">
        <v>0</v>
      </c>
      <c r="AH247" s="29"/>
      <c r="AI247" s="29" t="s">
        <v>796</v>
      </c>
      <c r="AJ247">
        <v>20</v>
      </c>
      <c r="AK247" s="29"/>
      <c r="AL247" s="29" t="s">
        <v>801</v>
      </c>
      <c r="AM247">
        <v>20</v>
      </c>
      <c r="AN247" s="29"/>
      <c r="AO247" s="29" t="s">
        <v>798</v>
      </c>
      <c r="AP247">
        <v>20</v>
      </c>
      <c r="AQ247" s="29"/>
      <c r="AR247" s="29" t="s">
        <v>150</v>
      </c>
      <c r="AS247">
        <v>20</v>
      </c>
      <c r="AT247" s="29"/>
      <c r="AU247" s="29" t="s">
        <v>799</v>
      </c>
      <c r="AV247">
        <v>20</v>
      </c>
      <c r="AW247" s="29"/>
      <c r="AX247" s="29"/>
      <c r="AZ247" s="29"/>
    </row>
    <row r="248" spans="1:52" x14ac:dyDescent="0.25">
      <c r="A248" s="28">
        <v>43353.365150463003</v>
      </c>
      <c r="B248" s="28">
        <v>43353.365717592598</v>
      </c>
      <c r="C248" s="29" t="s">
        <v>142</v>
      </c>
      <c r="D248" s="29"/>
      <c r="E248" s="27">
        <v>100</v>
      </c>
      <c r="F248" s="29"/>
      <c r="G248" s="28"/>
      <c r="H248" s="29"/>
      <c r="J248" s="29"/>
      <c r="K248" s="11">
        <v>2634</v>
      </c>
      <c r="M248" s="29"/>
      <c r="N248" s="29" t="s">
        <v>804</v>
      </c>
      <c r="P248" s="29"/>
      <c r="Q248" s="29" t="s">
        <v>146</v>
      </c>
      <c r="S248" s="29"/>
      <c r="T248" s="29" t="s">
        <v>795</v>
      </c>
      <c r="V248" s="29"/>
      <c r="W248" s="29" t="s">
        <v>854</v>
      </c>
      <c r="Y248" s="29"/>
      <c r="Z248" s="29" t="s">
        <v>258</v>
      </c>
      <c r="AB248" s="29"/>
      <c r="AC248" s="29"/>
      <c r="AD248">
        <v>0</v>
      </c>
      <c r="AE248" s="29"/>
      <c r="AF248" s="29"/>
      <c r="AG248">
        <v>0</v>
      </c>
      <c r="AH248" s="29"/>
      <c r="AI248" s="29" t="s">
        <v>796</v>
      </c>
      <c r="AJ248">
        <v>20</v>
      </c>
      <c r="AK248" s="29"/>
      <c r="AL248" s="29" t="s">
        <v>801</v>
      </c>
      <c r="AM248">
        <v>20</v>
      </c>
      <c r="AN248" s="29"/>
      <c r="AO248" s="29" t="s">
        <v>798</v>
      </c>
      <c r="AP248">
        <v>20</v>
      </c>
      <c r="AQ248" s="29"/>
      <c r="AR248" s="29" t="s">
        <v>150</v>
      </c>
      <c r="AS248">
        <v>20</v>
      </c>
      <c r="AT248" s="29"/>
      <c r="AU248" s="29" t="s">
        <v>799</v>
      </c>
      <c r="AV248">
        <v>20</v>
      </c>
      <c r="AW248" s="29"/>
      <c r="AX248" s="29"/>
      <c r="AZ248" s="29"/>
    </row>
    <row r="249" spans="1:52" x14ac:dyDescent="0.25">
      <c r="A249" s="28">
        <v>43353.365810185198</v>
      </c>
      <c r="B249" s="28">
        <v>43353.367106481499</v>
      </c>
      <c r="C249" s="29" t="s">
        <v>142</v>
      </c>
      <c r="D249" s="29"/>
      <c r="E249" s="27">
        <v>60</v>
      </c>
      <c r="F249" s="29"/>
      <c r="G249" s="28"/>
      <c r="H249" s="29"/>
      <c r="J249" s="29"/>
      <c r="K249" s="11">
        <v>2634</v>
      </c>
      <c r="M249" s="29"/>
      <c r="N249" s="29" t="s">
        <v>804</v>
      </c>
      <c r="P249" s="29"/>
      <c r="Q249" s="29" t="s">
        <v>146</v>
      </c>
      <c r="S249" s="29"/>
      <c r="T249" s="29" t="s">
        <v>795</v>
      </c>
      <c r="V249" s="29"/>
      <c r="W249" s="29" t="s">
        <v>854</v>
      </c>
      <c r="Y249" s="29"/>
      <c r="Z249" s="29" t="s">
        <v>258</v>
      </c>
      <c r="AB249" s="29"/>
      <c r="AC249" s="29"/>
      <c r="AD249">
        <v>0</v>
      </c>
      <c r="AE249" s="29"/>
      <c r="AF249" s="29"/>
      <c r="AG249">
        <v>0</v>
      </c>
      <c r="AH249" s="29"/>
      <c r="AI249" s="29" t="s">
        <v>796</v>
      </c>
      <c r="AJ249">
        <v>20</v>
      </c>
      <c r="AK249" s="29"/>
      <c r="AL249" s="29" t="s">
        <v>797</v>
      </c>
      <c r="AM249">
        <v>0</v>
      </c>
      <c r="AN249" s="29"/>
      <c r="AO249" s="29" t="s">
        <v>798</v>
      </c>
      <c r="AP249">
        <v>20</v>
      </c>
      <c r="AQ249" s="29"/>
      <c r="AR249" s="29" t="s">
        <v>258</v>
      </c>
      <c r="AS249">
        <v>0</v>
      </c>
      <c r="AT249" s="29"/>
      <c r="AU249" s="29" t="s">
        <v>799</v>
      </c>
      <c r="AV249">
        <v>20</v>
      </c>
      <c r="AW249" s="29"/>
      <c r="AX249" s="29"/>
      <c r="AZ249" s="29"/>
    </row>
    <row r="250" spans="1:52" x14ac:dyDescent="0.25">
      <c r="A250" s="28">
        <v>43353.3677314815</v>
      </c>
      <c r="B250" s="28">
        <v>43353.368414351797</v>
      </c>
      <c r="C250" s="29" t="s">
        <v>142</v>
      </c>
      <c r="D250" s="29"/>
      <c r="E250" s="27">
        <v>100</v>
      </c>
      <c r="F250" s="29"/>
      <c r="G250" s="28"/>
      <c r="H250" s="29"/>
      <c r="J250" s="29"/>
      <c r="K250" s="11">
        <v>2634</v>
      </c>
      <c r="M250" s="29"/>
      <c r="N250" s="29" t="s">
        <v>804</v>
      </c>
      <c r="P250" s="29"/>
      <c r="Q250" s="29" t="s">
        <v>146</v>
      </c>
      <c r="S250" s="29"/>
      <c r="T250" s="29" t="s">
        <v>795</v>
      </c>
      <c r="V250" s="29"/>
      <c r="W250" s="29" t="s">
        <v>854</v>
      </c>
      <c r="Y250" s="29"/>
      <c r="Z250" s="29" t="s">
        <v>258</v>
      </c>
      <c r="AB250" s="29"/>
      <c r="AC250" s="29"/>
      <c r="AD250">
        <v>0</v>
      </c>
      <c r="AE250" s="29"/>
      <c r="AF250" s="29"/>
      <c r="AG250">
        <v>0</v>
      </c>
      <c r="AH250" s="29"/>
      <c r="AI250" s="29" t="s">
        <v>796</v>
      </c>
      <c r="AJ250">
        <v>20</v>
      </c>
      <c r="AK250" s="29"/>
      <c r="AL250" s="29" t="s">
        <v>801</v>
      </c>
      <c r="AM250">
        <v>20</v>
      </c>
      <c r="AN250" s="29"/>
      <c r="AO250" s="29" t="s">
        <v>798</v>
      </c>
      <c r="AP250">
        <v>20</v>
      </c>
      <c r="AQ250" s="29"/>
      <c r="AR250" s="29" t="s">
        <v>150</v>
      </c>
      <c r="AS250">
        <v>20</v>
      </c>
      <c r="AT250" s="29"/>
      <c r="AU250" s="29" t="s">
        <v>799</v>
      </c>
      <c r="AV250">
        <v>20</v>
      </c>
      <c r="AW250" s="29"/>
      <c r="AX250" s="29"/>
      <c r="AZ250" s="29"/>
    </row>
    <row r="251" spans="1:52" x14ac:dyDescent="0.25">
      <c r="A251" s="28">
        <v>43353.368541666699</v>
      </c>
      <c r="B251" s="28">
        <v>43353.369340277801</v>
      </c>
      <c r="C251" s="29" t="s">
        <v>142</v>
      </c>
      <c r="D251" s="29"/>
      <c r="E251" s="27">
        <v>80</v>
      </c>
      <c r="F251" s="29"/>
      <c r="G251" s="28"/>
      <c r="H251" s="29"/>
      <c r="J251" s="29"/>
      <c r="K251" s="11">
        <v>2634</v>
      </c>
      <c r="M251" s="29"/>
      <c r="N251" s="29" t="s">
        <v>804</v>
      </c>
      <c r="P251" s="29"/>
      <c r="Q251" s="29" t="s">
        <v>146</v>
      </c>
      <c r="S251" s="29"/>
      <c r="T251" s="29" t="s">
        <v>795</v>
      </c>
      <c r="V251" s="29"/>
      <c r="W251" s="29" t="s">
        <v>854</v>
      </c>
      <c r="Y251" s="29"/>
      <c r="Z251" s="29" t="s">
        <v>258</v>
      </c>
      <c r="AB251" s="29"/>
      <c r="AC251" s="29"/>
      <c r="AD251">
        <v>0</v>
      </c>
      <c r="AE251" s="29"/>
      <c r="AF251" s="29"/>
      <c r="AG251">
        <v>0</v>
      </c>
      <c r="AH251" s="29"/>
      <c r="AI251" s="29" t="s">
        <v>796</v>
      </c>
      <c r="AJ251">
        <v>20</v>
      </c>
      <c r="AK251" s="29"/>
      <c r="AL251" s="29" t="s">
        <v>797</v>
      </c>
      <c r="AM251">
        <v>0</v>
      </c>
      <c r="AN251" s="29"/>
      <c r="AO251" s="29" t="s">
        <v>798</v>
      </c>
      <c r="AP251">
        <v>20</v>
      </c>
      <c r="AQ251" s="29"/>
      <c r="AR251" s="29" t="s">
        <v>150</v>
      </c>
      <c r="AS251">
        <v>20</v>
      </c>
      <c r="AT251" s="29"/>
      <c r="AU251" s="29" t="s">
        <v>799</v>
      </c>
      <c r="AV251">
        <v>20</v>
      </c>
      <c r="AW251" s="29"/>
      <c r="AX251" s="29"/>
      <c r="AZ251" s="29"/>
    </row>
    <row r="252" spans="1:52" x14ac:dyDescent="0.25">
      <c r="A252" s="28">
        <v>43353.369560185201</v>
      </c>
      <c r="B252" s="28">
        <v>43353.370138888902</v>
      </c>
      <c r="C252" s="29" t="s">
        <v>142</v>
      </c>
      <c r="D252" s="29"/>
      <c r="E252" s="27">
        <v>100</v>
      </c>
      <c r="F252" s="29"/>
      <c r="G252" s="28"/>
      <c r="H252" s="29"/>
      <c r="J252" s="29"/>
      <c r="K252" s="11">
        <v>2634</v>
      </c>
      <c r="M252" s="29"/>
      <c r="N252" s="29" t="s">
        <v>804</v>
      </c>
      <c r="P252" s="29"/>
      <c r="Q252" s="29" t="s">
        <v>146</v>
      </c>
      <c r="S252" s="29"/>
      <c r="T252" s="29" t="s">
        <v>795</v>
      </c>
      <c r="V252" s="29"/>
      <c r="W252" s="29" t="s">
        <v>854</v>
      </c>
      <c r="Y252" s="29"/>
      <c r="Z252" s="29" t="s">
        <v>258</v>
      </c>
      <c r="AB252" s="29"/>
      <c r="AC252" s="29"/>
      <c r="AD252">
        <v>0</v>
      </c>
      <c r="AE252" s="29"/>
      <c r="AF252" s="29"/>
      <c r="AG252">
        <v>0</v>
      </c>
      <c r="AH252" s="29"/>
      <c r="AI252" s="29" t="s">
        <v>796</v>
      </c>
      <c r="AJ252">
        <v>20</v>
      </c>
      <c r="AK252" s="29"/>
      <c r="AL252" s="29" t="s">
        <v>801</v>
      </c>
      <c r="AM252">
        <v>20</v>
      </c>
      <c r="AN252" s="29"/>
      <c r="AO252" s="29" t="s">
        <v>798</v>
      </c>
      <c r="AP252">
        <v>20</v>
      </c>
      <c r="AQ252" s="29"/>
      <c r="AR252" s="29" t="s">
        <v>150</v>
      </c>
      <c r="AS252">
        <v>20</v>
      </c>
      <c r="AT252" s="29"/>
      <c r="AU252" s="29" t="s">
        <v>799</v>
      </c>
      <c r="AV252">
        <v>20</v>
      </c>
      <c r="AW252" s="29"/>
      <c r="AX252" s="29"/>
      <c r="AZ252" s="29"/>
    </row>
    <row r="253" spans="1:52" x14ac:dyDescent="0.25">
      <c r="A253" s="28">
        <v>43353.370208333297</v>
      </c>
      <c r="B253" s="28">
        <v>43353.370833333298</v>
      </c>
      <c r="C253" s="29" t="s">
        <v>142</v>
      </c>
      <c r="D253" s="29"/>
      <c r="E253" s="27">
        <v>100</v>
      </c>
      <c r="F253" s="29"/>
      <c r="G253" s="28"/>
      <c r="H253" s="29"/>
      <c r="J253" s="29"/>
      <c r="K253" s="11">
        <v>2634</v>
      </c>
      <c r="M253" s="29"/>
      <c r="N253" s="29" t="s">
        <v>804</v>
      </c>
      <c r="P253" s="29"/>
      <c r="Q253" s="29" t="s">
        <v>146</v>
      </c>
      <c r="S253" s="29"/>
      <c r="T253" s="29" t="s">
        <v>795</v>
      </c>
      <c r="V253" s="29"/>
      <c r="W253" s="29" t="s">
        <v>854</v>
      </c>
      <c r="Y253" s="29"/>
      <c r="Z253" s="29" t="s">
        <v>258</v>
      </c>
      <c r="AB253" s="29"/>
      <c r="AC253" s="29"/>
      <c r="AD253">
        <v>0</v>
      </c>
      <c r="AE253" s="29"/>
      <c r="AF253" s="29"/>
      <c r="AG253">
        <v>0</v>
      </c>
      <c r="AH253" s="29"/>
      <c r="AI253" s="29" t="s">
        <v>796</v>
      </c>
      <c r="AJ253">
        <v>20</v>
      </c>
      <c r="AK253" s="29"/>
      <c r="AL253" s="29" t="s">
        <v>801</v>
      </c>
      <c r="AM253">
        <v>20</v>
      </c>
      <c r="AN253" s="29"/>
      <c r="AO253" s="29" t="s">
        <v>798</v>
      </c>
      <c r="AP253">
        <v>20</v>
      </c>
      <c r="AQ253" s="29"/>
      <c r="AR253" s="29" t="s">
        <v>150</v>
      </c>
      <c r="AS253">
        <v>20</v>
      </c>
      <c r="AT253" s="29"/>
      <c r="AU253" s="29" t="s">
        <v>799</v>
      </c>
      <c r="AV253">
        <v>20</v>
      </c>
      <c r="AW253" s="29"/>
      <c r="AX253" s="29"/>
      <c r="AZ253" s="29"/>
    </row>
    <row r="254" spans="1:52" x14ac:dyDescent="0.25">
      <c r="A254" s="28">
        <v>43354.490729166697</v>
      </c>
      <c r="B254" s="28">
        <v>43354.491539351897</v>
      </c>
      <c r="C254" s="29" t="s">
        <v>142</v>
      </c>
      <c r="D254" s="29"/>
      <c r="E254" s="27">
        <v>100</v>
      </c>
      <c r="F254" s="29"/>
      <c r="G254" s="28"/>
      <c r="H254" s="29"/>
      <c r="J254" s="29"/>
      <c r="K254" s="11">
        <v>2214</v>
      </c>
      <c r="M254" s="29"/>
      <c r="N254" s="29" t="s">
        <v>804</v>
      </c>
      <c r="P254" s="29"/>
      <c r="Q254" s="29" t="s">
        <v>146</v>
      </c>
      <c r="S254" s="29"/>
      <c r="T254" s="29" t="s">
        <v>795</v>
      </c>
      <c r="V254" s="29"/>
      <c r="W254" s="29" t="s">
        <v>805</v>
      </c>
      <c r="Y254" s="29"/>
      <c r="Z254" s="29" t="s">
        <v>150</v>
      </c>
      <c r="AB254" s="29"/>
      <c r="AC254" s="29" t="s">
        <v>796</v>
      </c>
      <c r="AD254">
        <v>0</v>
      </c>
      <c r="AE254" s="29"/>
      <c r="AF254" s="29" t="s">
        <v>801</v>
      </c>
      <c r="AG254">
        <v>0</v>
      </c>
      <c r="AH254" s="29"/>
      <c r="AI254" s="29" t="s">
        <v>796</v>
      </c>
      <c r="AJ254">
        <v>20</v>
      </c>
      <c r="AK254" s="29"/>
      <c r="AL254" s="29" t="s">
        <v>801</v>
      </c>
      <c r="AM254">
        <v>20</v>
      </c>
      <c r="AN254" s="29"/>
      <c r="AO254" s="29" t="s">
        <v>798</v>
      </c>
      <c r="AP254">
        <v>20</v>
      </c>
      <c r="AQ254" s="29"/>
      <c r="AR254" s="29" t="s">
        <v>150</v>
      </c>
      <c r="AS254">
        <v>20</v>
      </c>
      <c r="AT254" s="29"/>
      <c r="AU254" s="29" t="s">
        <v>799</v>
      </c>
      <c r="AV254">
        <v>20</v>
      </c>
      <c r="AW254" s="29"/>
      <c r="AX254" s="29"/>
      <c r="AZ254" s="29"/>
    </row>
    <row r="255" spans="1:52" x14ac:dyDescent="0.25">
      <c r="A255" s="9">
        <v>43380.430659722224</v>
      </c>
      <c r="B255" s="9">
        <v>43380.432442129626</v>
      </c>
      <c r="C255" t="s">
        <v>142</v>
      </c>
      <c r="E255" s="19">
        <v>100</v>
      </c>
      <c r="K255" s="11">
        <v>2503</v>
      </c>
      <c r="N255" t="s">
        <v>804</v>
      </c>
      <c r="Q255" t="s">
        <v>197</v>
      </c>
      <c r="T255" t="s">
        <v>945</v>
      </c>
      <c r="W255" t="s">
        <v>805</v>
      </c>
      <c r="Z255" t="s">
        <v>150</v>
      </c>
      <c r="AC255" t="s">
        <v>796</v>
      </c>
      <c r="AD255">
        <v>0</v>
      </c>
      <c r="AF255" t="s">
        <v>801</v>
      </c>
      <c r="AG255">
        <v>0</v>
      </c>
      <c r="AI255" t="s">
        <v>796</v>
      </c>
      <c r="AJ255">
        <v>20</v>
      </c>
      <c r="AL255" t="s">
        <v>801</v>
      </c>
      <c r="AM255">
        <v>20</v>
      </c>
      <c r="AO255" t="s">
        <v>798</v>
      </c>
      <c r="AP255">
        <v>20</v>
      </c>
      <c r="AR255" t="s">
        <v>150</v>
      </c>
      <c r="AS255">
        <v>20</v>
      </c>
      <c r="AU255" t="s">
        <v>799</v>
      </c>
      <c r="AV255">
        <v>20</v>
      </c>
    </row>
    <row r="256" spans="1:52" x14ac:dyDescent="0.25">
      <c r="A256" s="9">
        <v>43380.432569444441</v>
      </c>
      <c r="B256" s="9">
        <v>43380.433263888888</v>
      </c>
      <c r="C256" t="s">
        <v>142</v>
      </c>
      <c r="E256" s="19">
        <v>100</v>
      </c>
      <c r="K256" s="11">
        <v>2503</v>
      </c>
      <c r="N256" t="s">
        <v>804</v>
      </c>
      <c r="Q256" t="s">
        <v>197</v>
      </c>
      <c r="T256" t="s">
        <v>945</v>
      </c>
      <c r="W256" t="s">
        <v>805</v>
      </c>
      <c r="Z256" t="s">
        <v>150</v>
      </c>
      <c r="AC256" t="s">
        <v>796</v>
      </c>
      <c r="AD256">
        <v>0</v>
      </c>
      <c r="AF256" t="s">
        <v>801</v>
      </c>
      <c r="AG256">
        <v>0</v>
      </c>
      <c r="AI256" t="s">
        <v>796</v>
      </c>
      <c r="AJ256">
        <v>20</v>
      </c>
      <c r="AL256" t="s">
        <v>801</v>
      </c>
      <c r="AM256">
        <v>20</v>
      </c>
      <c r="AO256" t="s">
        <v>798</v>
      </c>
      <c r="AP256">
        <v>20</v>
      </c>
      <c r="AR256" t="s">
        <v>150</v>
      </c>
      <c r="AS256">
        <v>20</v>
      </c>
      <c r="AU256" t="s">
        <v>799</v>
      </c>
      <c r="AV256">
        <v>20</v>
      </c>
    </row>
    <row r="257" spans="1:50" x14ac:dyDescent="0.25">
      <c r="A257" s="9">
        <v>43380.433391203704</v>
      </c>
      <c r="B257" s="9">
        <v>43380.434004629627</v>
      </c>
      <c r="C257" t="s">
        <v>142</v>
      </c>
      <c r="E257" s="19">
        <v>100</v>
      </c>
      <c r="K257" s="11">
        <v>2503</v>
      </c>
      <c r="N257" t="s">
        <v>804</v>
      </c>
      <c r="Q257" t="s">
        <v>197</v>
      </c>
      <c r="T257" t="s">
        <v>945</v>
      </c>
      <c r="W257" t="s">
        <v>805</v>
      </c>
      <c r="Z257" t="s">
        <v>150</v>
      </c>
      <c r="AC257" t="s">
        <v>796</v>
      </c>
      <c r="AD257">
        <v>0</v>
      </c>
      <c r="AF257" t="s">
        <v>801</v>
      </c>
      <c r="AG257">
        <v>0</v>
      </c>
      <c r="AI257" t="s">
        <v>796</v>
      </c>
      <c r="AJ257">
        <v>20</v>
      </c>
      <c r="AL257" t="s">
        <v>801</v>
      </c>
      <c r="AM257">
        <v>20</v>
      </c>
      <c r="AO257" t="s">
        <v>798</v>
      </c>
      <c r="AP257">
        <v>20</v>
      </c>
      <c r="AR257" t="s">
        <v>150</v>
      </c>
      <c r="AS257">
        <v>20</v>
      </c>
      <c r="AU257" t="s">
        <v>799</v>
      </c>
      <c r="AV257">
        <v>20</v>
      </c>
    </row>
    <row r="258" spans="1:50" x14ac:dyDescent="0.25">
      <c r="A258" s="9">
        <v>43381.442407407405</v>
      </c>
      <c r="B258" s="9">
        <v>43381.443298611113</v>
      </c>
      <c r="C258" t="s">
        <v>142</v>
      </c>
      <c r="E258" s="19">
        <v>80</v>
      </c>
      <c r="K258" s="11">
        <v>2306</v>
      </c>
      <c r="N258" t="s">
        <v>804</v>
      </c>
      <c r="Q258" t="s">
        <v>168</v>
      </c>
      <c r="T258" t="s">
        <v>171</v>
      </c>
      <c r="W258" t="s">
        <v>854</v>
      </c>
      <c r="Z258" t="s">
        <v>258</v>
      </c>
      <c r="AD258">
        <v>0</v>
      </c>
      <c r="AG258">
        <v>0</v>
      </c>
      <c r="AI258" t="s">
        <v>800</v>
      </c>
      <c r="AJ258">
        <v>0</v>
      </c>
      <c r="AL258" t="s">
        <v>801</v>
      </c>
      <c r="AM258">
        <v>20</v>
      </c>
      <c r="AO258" t="s">
        <v>798</v>
      </c>
      <c r="AP258">
        <v>20</v>
      </c>
      <c r="AR258" t="s">
        <v>150</v>
      </c>
      <c r="AS258">
        <v>20</v>
      </c>
      <c r="AU258" t="s">
        <v>799</v>
      </c>
      <c r="AV258">
        <v>20</v>
      </c>
    </row>
    <row r="259" spans="1:50" x14ac:dyDescent="0.25">
      <c r="A259" s="9">
        <v>43381.452453703707</v>
      </c>
      <c r="B259" s="9">
        <v>43381.453923611109</v>
      </c>
      <c r="C259" t="s">
        <v>142</v>
      </c>
      <c r="E259" s="19">
        <v>100</v>
      </c>
      <c r="K259" s="11">
        <v>2306</v>
      </c>
      <c r="N259" t="s">
        <v>804</v>
      </c>
      <c r="Q259" t="s">
        <v>168</v>
      </c>
      <c r="T259" t="s">
        <v>339</v>
      </c>
      <c r="W259" t="s">
        <v>805</v>
      </c>
      <c r="Z259" t="s">
        <v>150</v>
      </c>
      <c r="AC259" t="s">
        <v>800</v>
      </c>
      <c r="AD259">
        <v>0</v>
      </c>
      <c r="AF259" t="s">
        <v>801</v>
      </c>
      <c r="AG259">
        <v>0</v>
      </c>
      <c r="AI259" t="s">
        <v>796</v>
      </c>
      <c r="AJ259">
        <v>20</v>
      </c>
      <c r="AL259" t="s">
        <v>801</v>
      </c>
      <c r="AM259">
        <v>20</v>
      </c>
      <c r="AO259" t="s">
        <v>798</v>
      </c>
      <c r="AP259">
        <v>20</v>
      </c>
      <c r="AR259" t="s">
        <v>150</v>
      </c>
      <c r="AS259">
        <v>20</v>
      </c>
      <c r="AU259" t="s">
        <v>799</v>
      </c>
      <c r="AV259">
        <v>20</v>
      </c>
    </row>
    <row r="260" spans="1:50" x14ac:dyDescent="0.25">
      <c r="A260" s="9">
        <v>43381.535787037035</v>
      </c>
      <c r="B260" s="9">
        <v>43381.536643518521</v>
      </c>
      <c r="C260" t="s">
        <v>142</v>
      </c>
      <c r="E260" s="19">
        <v>80</v>
      </c>
      <c r="K260" s="11">
        <v>2306</v>
      </c>
      <c r="N260" t="s">
        <v>804</v>
      </c>
      <c r="Q260" t="s">
        <v>168</v>
      </c>
      <c r="T260" t="s">
        <v>339</v>
      </c>
      <c r="W260" t="s">
        <v>805</v>
      </c>
      <c r="Z260" t="s">
        <v>150</v>
      </c>
      <c r="AC260" t="s">
        <v>800</v>
      </c>
      <c r="AD260">
        <v>0</v>
      </c>
      <c r="AF260" t="s">
        <v>801</v>
      </c>
      <c r="AG260">
        <v>0</v>
      </c>
      <c r="AI260" t="s">
        <v>800</v>
      </c>
      <c r="AJ260">
        <v>0</v>
      </c>
      <c r="AL260" t="s">
        <v>801</v>
      </c>
      <c r="AM260">
        <v>20</v>
      </c>
      <c r="AO260" t="s">
        <v>798</v>
      </c>
      <c r="AP260">
        <v>20</v>
      </c>
      <c r="AR260" t="s">
        <v>150</v>
      </c>
      <c r="AS260">
        <v>20</v>
      </c>
      <c r="AU260" t="s">
        <v>799</v>
      </c>
      <c r="AV260">
        <v>20</v>
      </c>
    </row>
    <row r="261" spans="1:50" x14ac:dyDescent="0.25">
      <c r="A261" s="9">
        <v>43382.339826388888</v>
      </c>
      <c r="B261" s="9">
        <v>43382.362604166665</v>
      </c>
      <c r="C261" t="s">
        <v>142</v>
      </c>
      <c r="E261" s="19">
        <v>100</v>
      </c>
      <c r="K261" s="11">
        <v>2634</v>
      </c>
      <c r="N261" t="s">
        <v>804</v>
      </c>
      <c r="Q261" t="s">
        <v>146</v>
      </c>
      <c r="T261" t="s">
        <v>795</v>
      </c>
      <c r="W261" t="s">
        <v>854</v>
      </c>
      <c r="Z261" t="s">
        <v>258</v>
      </c>
      <c r="AD261">
        <v>0</v>
      </c>
      <c r="AG261">
        <v>0</v>
      </c>
      <c r="AI261" t="s">
        <v>796</v>
      </c>
      <c r="AJ261">
        <v>20</v>
      </c>
      <c r="AL261" t="s">
        <v>801</v>
      </c>
      <c r="AM261">
        <v>20</v>
      </c>
      <c r="AO261" t="s">
        <v>798</v>
      </c>
      <c r="AP261">
        <v>20</v>
      </c>
      <c r="AR261" t="s">
        <v>150</v>
      </c>
      <c r="AS261">
        <v>20</v>
      </c>
      <c r="AU261" t="s">
        <v>799</v>
      </c>
      <c r="AV261">
        <v>20</v>
      </c>
    </row>
    <row r="262" spans="1:50" x14ac:dyDescent="0.25">
      <c r="A262" s="9">
        <v>43382.363182870373</v>
      </c>
      <c r="B262" s="9">
        <v>43382.364131944443</v>
      </c>
      <c r="C262" t="s">
        <v>142</v>
      </c>
      <c r="E262" s="19">
        <v>100</v>
      </c>
      <c r="K262" s="11">
        <v>2634</v>
      </c>
      <c r="N262" t="s">
        <v>804</v>
      </c>
      <c r="Q262" t="s">
        <v>146</v>
      </c>
      <c r="T262" t="s">
        <v>795</v>
      </c>
      <c r="W262" t="s">
        <v>854</v>
      </c>
      <c r="Z262" t="s">
        <v>258</v>
      </c>
      <c r="AD262">
        <v>0</v>
      </c>
      <c r="AG262">
        <v>0</v>
      </c>
      <c r="AI262" t="s">
        <v>796</v>
      </c>
      <c r="AJ262">
        <v>20</v>
      </c>
      <c r="AL262" t="s">
        <v>801</v>
      </c>
      <c r="AM262">
        <v>20</v>
      </c>
      <c r="AO262" t="s">
        <v>798</v>
      </c>
      <c r="AP262">
        <v>20</v>
      </c>
      <c r="AR262" t="s">
        <v>150</v>
      </c>
      <c r="AS262">
        <v>20</v>
      </c>
      <c r="AU262" t="s">
        <v>799</v>
      </c>
      <c r="AV262">
        <v>20</v>
      </c>
    </row>
    <row r="263" spans="1:50" x14ac:dyDescent="0.25">
      <c r="A263" s="9">
        <v>43382.364374999997</v>
      </c>
      <c r="B263" s="9">
        <v>43382.364918981482</v>
      </c>
      <c r="C263" t="s">
        <v>142</v>
      </c>
      <c r="E263" s="19">
        <v>100</v>
      </c>
      <c r="K263" s="11">
        <v>2634</v>
      </c>
      <c r="N263" t="s">
        <v>804</v>
      </c>
      <c r="Q263" t="s">
        <v>146</v>
      </c>
      <c r="T263" t="s">
        <v>795</v>
      </c>
      <c r="W263" t="s">
        <v>854</v>
      </c>
      <c r="Z263" t="s">
        <v>258</v>
      </c>
      <c r="AD263">
        <v>0</v>
      </c>
      <c r="AG263">
        <v>0</v>
      </c>
      <c r="AI263" t="s">
        <v>796</v>
      </c>
      <c r="AJ263">
        <v>20</v>
      </c>
      <c r="AL263" t="s">
        <v>801</v>
      </c>
      <c r="AM263">
        <v>20</v>
      </c>
      <c r="AO263" t="s">
        <v>798</v>
      </c>
      <c r="AP263">
        <v>20</v>
      </c>
      <c r="AR263" t="s">
        <v>150</v>
      </c>
      <c r="AS263">
        <v>20</v>
      </c>
      <c r="AU263" t="s">
        <v>799</v>
      </c>
      <c r="AV263">
        <v>20</v>
      </c>
    </row>
    <row r="264" spans="1:50" x14ac:dyDescent="0.25">
      <c r="A264" s="9">
        <v>43382.36515046296</v>
      </c>
      <c r="B264" s="9">
        <v>43382.365717592591</v>
      </c>
      <c r="C264" t="s">
        <v>142</v>
      </c>
      <c r="E264" s="19">
        <v>100</v>
      </c>
      <c r="K264" s="11">
        <v>2634</v>
      </c>
      <c r="N264" t="s">
        <v>804</v>
      </c>
      <c r="Q264" t="s">
        <v>146</v>
      </c>
      <c r="T264" t="s">
        <v>795</v>
      </c>
      <c r="W264" t="s">
        <v>854</v>
      </c>
      <c r="Z264" t="s">
        <v>258</v>
      </c>
      <c r="AD264">
        <v>0</v>
      </c>
      <c r="AG264">
        <v>0</v>
      </c>
      <c r="AI264" t="s">
        <v>796</v>
      </c>
      <c r="AJ264">
        <v>20</v>
      </c>
      <c r="AL264" t="s">
        <v>801</v>
      </c>
      <c r="AM264">
        <v>20</v>
      </c>
      <c r="AO264" t="s">
        <v>798</v>
      </c>
      <c r="AP264">
        <v>20</v>
      </c>
      <c r="AR264" t="s">
        <v>150</v>
      </c>
      <c r="AS264">
        <v>20</v>
      </c>
      <c r="AU264" t="s">
        <v>799</v>
      </c>
      <c r="AV264">
        <v>20</v>
      </c>
    </row>
    <row r="265" spans="1:50" x14ac:dyDescent="0.25">
      <c r="A265" s="9">
        <v>43382.365810185183</v>
      </c>
      <c r="B265" s="9">
        <v>43382.367106481484</v>
      </c>
      <c r="C265" t="s">
        <v>142</v>
      </c>
      <c r="E265" s="19">
        <v>60</v>
      </c>
      <c r="K265" s="11">
        <v>2634</v>
      </c>
      <c r="N265" t="s">
        <v>804</v>
      </c>
      <c r="Q265" t="s">
        <v>146</v>
      </c>
      <c r="T265" t="s">
        <v>795</v>
      </c>
      <c r="W265" t="s">
        <v>854</v>
      </c>
      <c r="Z265" t="s">
        <v>258</v>
      </c>
      <c r="AD265">
        <v>0</v>
      </c>
      <c r="AG265">
        <v>0</v>
      </c>
      <c r="AI265" t="s">
        <v>796</v>
      </c>
      <c r="AJ265">
        <v>20</v>
      </c>
      <c r="AL265" t="s">
        <v>797</v>
      </c>
      <c r="AM265">
        <v>0</v>
      </c>
      <c r="AO265" t="s">
        <v>798</v>
      </c>
      <c r="AP265">
        <v>20</v>
      </c>
      <c r="AR265" t="s">
        <v>258</v>
      </c>
      <c r="AS265">
        <v>0</v>
      </c>
      <c r="AU265" t="s">
        <v>799</v>
      </c>
      <c r="AV265">
        <v>20</v>
      </c>
    </row>
    <row r="266" spans="1:50" x14ac:dyDescent="0.25">
      <c r="A266" s="9">
        <v>43382.367731481485</v>
      </c>
      <c r="B266" s="9">
        <v>43382.368414351855</v>
      </c>
      <c r="C266" t="s">
        <v>142</v>
      </c>
      <c r="E266" s="19">
        <v>100</v>
      </c>
      <c r="K266" s="11">
        <v>2634</v>
      </c>
      <c r="N266" t="s">
        <v>804</v>
      </c>
      <c r="Q266" t="s">
        <v>146</v>
      </c>
      <c r="T266" t="s">
        <v>795</v>
      </c>
      <c r="W266" t="s">
        <v>854</v>
      </c>
      <c r="Z266" t="s">
        <v>258</v>
      </c>
      <c r="AD266">
        <v>0</v>
      </c>
      <c r="AG266">
        <v>0</v>
      </c>
      <c r="AI266" t="s">
        <v>796</v>
      </c>
      <c r="AJ266">
        <v>20</v>
      </c>
      <c r="AL266" t="s">
        <v>801</v>
      </c>
      <c r="AM266">
        <v>20</v>
      </c>
      <c r="AO266" t="s">
        <v>798</v>
      </c>
      <c r="AP266">
        <v>20</v>
      </c>
      <c r="AR266" t="s">
        <v>150</v>
      </c>
      <c r="AS266">
        <v>20</v>
      </c>
      <c r="AU266" t="s">
        <v>799</v>
      </c>
      <c r="AV266">
        <v>20</v>
      </c>
    </row>
    <row r="267" spans="1:50" x14ac:dyDescent="0.25">
      <c r="A267" s="9">
        <v>43382.368541666663</v>
      </c>
      <c r="B267" s="9">
        <v>43382.369340277779</v>
      </c>
      <c r="C267" t="s">
        <v>142</v>
      </c>
      <c r="E267" s="19">
        <v>80</v>
      </c>
      <c r="K267" s="11">
        <v>2634</v>
      </c>
      <c r="N267" t="s">
        <v>804</v>
      </c>
      <c r="Q267" t="s">
        <v>146</v>
      </c>
      <c r="T267" t="s">
        <v>795</v>
      </c>
      <c r="W267" t="s">
        <v>854</v>
      </c>
      <c r="Z267" t="s">
        <v>258</v>
      </c>
      <c r="AD267">
        <v>0</v>
      </c>
      <c r="AG267">
        <v>0</v>
      </c>
      <c r="AI267" t="s">
        <v>796</v>
      </c>
      <c r="AJ267">
        <v>20</v>
      </c>
      <c r="AL267" t="s">
        <v>797</v>
      </c>
      <c r="AM267">
        <v>0</v>
      </c>
      <c r="AO267" t="s">
        <v>798</v>
      </c>
      <c r="AP267">
        <v>20</v>
      </c>
      <c r="AR267" t="s">
        <v>150</v>
      </c>
      <c r="AS267">
        <v>20</v>
      </c>
      <c r="AU267" t="s">
        <v>799</v>
      </c>
      <c r="AV267">
        <v>20</v>
      </c>
    </row>
    <row r="268" spans="1:50" x14ac:dyDescent="0.25">
      <c r="A268" s="9">
        <v>43382.369560185187</v>
      </c>
      <c r="B268" s="9">
        <v>43382.370138888888</v>
      </c>
      <c r="C268" t="s">
        <v>142</v>
      </c>
      <c r="E268" s="19">
        <v>100</v>
      </c>
      <c r="K268" s="11">
        <v>2634</v>
      </c>
      <c r="N268" t="s">
        <v>804</v>
      </c>
      <c r="Q268" t="s">
        <v>146</v>
      </c>
      <c r="T268" t="s">
        <v>795</v>
      </c>
      <c r="W268" t="s">
        <v>854</v>
      </c>
      <c r="Z268" t="s">
        <v>258</v>
      </c>
      <c r="AD268">
        <v>0</v>
      </c>
      <c r="AG268">
        <v>0</v>
      </c>
      <c r="AI268" t="s">
        <v>796</v>
      </c>
      <c r="AJ268">
        <v>20</v>
      </c>
      <c r="AL268" t="s">
        <v>801</v>
      </c>
      <c r="AM268">
        <v>20</v>
      </c>
      <c r="AO268" t="s">
        <v>798</v>
      </c>
      <c r="AP268">
        <v>20</v>
      </c>
      <c r="AR268" t="s">
        <v>150</v>
      </c>
      <c r="AS268">
        <v>20</v>
      </c>
      <c r="AU268" t="s">
        <v>799</v>
      </c>
      <c r="AV268">
        <v>20</v>
      </c>
    </row>
    <row r="269" spans="1:50" x14ac:dyDescent="0.25">
      <c r="A269" s="9">
        <v>43382.370208333334</v>
      </c>
      <c r="B269" s="9">
        <v>43382.370833333334</v>
      </c>
      <c r="C269" t="s">
        <v>142</v>
      </c>
      <c r="E269" s="19">
        <v>100</v>
      </c>
      <c r="K269" s="11">
        <v>2634</v>
      </c>
      <c r="N269" t="s">
        <v>804</v>
      </c>
      <c r="Q269" t="s">
        <v>146</v>
      </c>
      <c r="T269" t="s">
        <v>795</v>
      </c>
      <c r="W269" t="s">
        <v>854</v>
      </c>
      <c r="Z269" t="s">
        <v>258</v>
      </c>
      <c r="AD269">
        <v>0</v>
      </c>
      <c r="AG269">
        <v>0</v>
      </c>
      <c r="AI269" t="s">
        <v>796</v>
      </c>
      <c r="AJ269">
        <v>20</v>
      </c>
      <c r="AL269" t="s">
        <v>801</v>
      </c>
      <c r="AM269">
        <v>20</v>
      </c>
      <c r="AO269" t="s">
        <v>798</v>
      </c>
      <c r="AP269">
        <v>20</v>
      </c>
      <c r="AR269" t="s">
        <v>150</v>
      </c>
      <c r="AS269">
        <v>20</v>
      </c>
      <c r="AU269" t="s">
        <v>799</v>
      </c>
      <c r="AV269">
        <v>20</v>
      </c>
    </row>
    <row r="270" spans="1:50" x14ac:dyDescent="0.25">
      <c r="A270" s="9">
        <v>43410.360208333332</v>
      </c>
      <c r="B270" s="9">
        <v>43410.362592592595</v>
      </c>
      <c r="C270" t="s">
        <v>142</v>
      </c>
      <c r="E270" s="19">
        <v>80</v>
      </c>
      <c r="K270" s="11">
        <v>2474</v>
      </c>
      <c r="N270" t="s">
        <v>804</v>
      </c>
      <c r="Q270" t="s">
        <v>146</v>
      </c>
      <c r="T270" t="s">
        <v>147</v>
      </c>
      <c r="W270" t="s">
        <v>854</v>
      </c>
      <c r="Z270" t="s">
        <v>258</v>
      </c>
      <c r="AD270">
        <v>0</v>
      </c>
      <c r="AG270">
        <v>0</v>
      </c>
      <c r="AI270" t="s">
        <v>796</v>
      </c>
      <c r="AJ270">
        <v>20</v>
      </c>
      <c r="AL270" t="s">
        <v>801</v>
      </c>
      <c r="AM270">
        <v>20</v>
      </c>
      <c r="AO270" t="s">
        <v>798</v>
      </c>
      <c r="AP270">
        <v>20</v>
      </c>
      <c r="AR270" t="s">
        <v>258</v>
      </c>
      <c r="AS270">
        <v>0</v>
      </c>
      <c r="AU270" t="s">
        <v>799</v>
      </c>
      <c r="AV270">
        <v>20</v>
      </c>
      <c r="AX270" t="s">
        <v>863</v>
      </c>
    </row>
    <row r="271" spans="1:50" x14ac:dyDescent="0.25">
      <c r="A271" s="9">
        <v>43410.362824074073</v>
      </c>
      <c r="B271" s="9">
        <v>43410.363275462965</v>
      </c>
      <c r="C271" t="s">
        <v>142</v>
      </c>
      <c r="E271" s="19">
        <v>40</v>
      </c>
      <c r="K271" s="11">
        <v>2474</v>
      </c>
      <c r="N271" t="s">
        <v>804</v>
      </c>
      <c r="Q271" t="s">
        <v>146</v>
      </c>
      <c r="T271" t="s">
        <v>147</v>
      </c>
      <c r="W271" t="s">
        <v>854</v>
      </c>
      <c r="Z271" t="s">
        <v>258</v>
      </c>
      <c r="AD271">
        <v>0</v>
      </c>
      <c r="AG271">
        <v>0</v>
      </c>
      <c r="AI271" t="s">
        <v>800</v>
      </c>
      <c r="AJ271">
        <v>0</v>
      </c>
      <c r="AL271" t="s">
        <v>855</v>
      </c>
      <c r="AM271">
        <v>0</v>
      </c>
      <c r="AO271" t="s">
        <v>798</v>
      </c>
      <c r="AP271">
        <v>20</v>
      </c>
      <c r="AR271" t="s">
        <v>258</v>
      </c>
      <c r="AS271">
        <v>0</v>
      </c>
      <c r="AU271" t="s">
        <v>799</v>
      </c>
      <c r="AV271">
        <v>20</v>
      </c>
      <c r="AX271" t="s">
        <v>864</v>
      </c>
    </row>
    <row r="272" spans="1:50" x14ac:dyDescent="0.25">
      <c r="A272" s="9">
        <v>43410.363402777781</v>
      </c>
      <c r="B272" s="9">
        <v>43410.363969907405</v>
      </c>
      <c r="C272" t="s">
        <v>142</v>
      </c>
      <c r="E272" s="19">
        <v>80</v>
      </c>
      <c r="K272" s="11">
        <v>2474</v>
      </c>
      <c r="N272" t="s">
        <v>804</v>
      </c>
      <c r="Q272" t="s">
        <v>146</v>
      </c>
      <c r="T272" t="s">
        <v>147</v>
      </c>
      <c r="W272" t="s">
        <v>854</v>
      </c>
      <c r="Z272" t="s">
        <v>258</v>
      </c>
      <c r="AD272">
        <v>0</v>
      </c>
      <c r="AG272">
        <v>0</v>
      </c>
      <c r="AI272" t="s">
        <v>796</v>
      </c>
      <c r="AJ272">
        <v>20</v>
      </c>
      <c r="AL272" t="s">
        <v>855</v>
      </c>
      <c r="AM272">
        <v>0</v>
      </c>
      <c r="AO272" t="s">
        <v>798</v>
      </c>
      <c r="AP272">
        <v>20</v>
      </c>
      <c r="AR272" t="s">
        <v>150</v>
      </c>
      <c r="AS272">
        <v>20</v>
      </c>
      <c r="AU272" t="s">
        <v>799</v>
      </c>
      <c r="AV272">
        <v>20</v>
      </c>
      <c r="AX272" t="s">
        <v>865</v>
      </c>
    </row>
    <row r="273" spans="1:50" x14ac:dyDescent="0.25">
      <c r="A273" s="9">
        <v>43410.364351851851</v>
      </c>
      <c r="B273" s="9">
        <v>43410.364884259259</v>
      </c>
      <c r="C273" t="s">
        <v>142</v>
      </c>
      <c r="E273" s="19">
        <v>80</v>
      </c>
      <c r="K273" s="11">
        <v>2474</v>
      </c>
      <c r="N273" t="s">
        <v>804</v>
      </c>
      <c r="Q273" t="s">
        <v>146</v>
      </c>
      <c r="T273" t="s">
        <v>147</v>
      </c>
      <c r="W273" t="s">
        <v>854</v>
      </c>
      <c r="Z273" t="s">
        <v>258</v>
      </c>
      <c r="AD273">
        <v>0</v>
      </c>
      <c r="AG273">
        <v>0</v>
      </c>
      <c r="AI273" t="s">
        <v>796</v>
      </c>
      <c r="AJ273">
        <v>20</v>
      </c>
      <c r="AL273" t="s">
        <v>797</v>
      </c>
      <c r="AM273">
        <v>0</v>
      </c>
      <c r="AO273" t="s">
        <v>798</v>
      </c>
      <c r="AP273">
        <v>20</v>
      </c>
      <c r="AR273" t="s">
        <v>150</v>
      </c>
      <c r="AS273">
        <v>20</v>
      </c>
      <c r="AU273" t="s">
        <v>799</v>
      </c>
      <c r="AV273">
        <v>20</v>
      </c>
      <c r="AX273" t="s">
        <v>866</v>
      </c>
    </row>
    <row r="274" spans="1:50" x14ac:dyDescent="0.25">
      <c r="A274" s="9">
        <v>43410.365659722222</v>
      </c>
      <c r="B274" s="9">
        <v>43410.36650462963</v>
      </c>
      <c r="C274" t="s">
        <v>142</v>
      </c>
      <c r="E274" s="19">
        <v>80</v>
      </c>
      <c r="K274" s="11">
        <v>2474</v>
      </c>
      <c r="N274" t="s">
        <v>804</v>
      </c>
      <c r="Q274" t="s">
        <v>146</v>
      </c>
      <c r="T274" t="s">
        <v>147</v>
      </c>
      <c r="W274" t="s">
        <v>854</v>
      </c>
      <c r="Z274" t="s">
        <v>258</v>
      </c>
      <c r="AD274">
        <v>0</v>
      </c>
      <c r="AG274">
        <v>0</v>
      </c>
      <c r="AI274" t="s">
        <v>796</v>
      </c>
      <c r="AJ274">
        <v>20</v>
      </c>
      <c r="AL274" t="s">
        <v>797</v>
      </c>
      <c r="AM274">
        <v>0</v>
      </c>
      <c r="AO274" t="s">
        <v>798</v>
      </c>
      <c r="AP274">
        <v>20</v>
      </c>
      <c r="AR274" t="s">
        <v>150</v>
      </c>
      <c r="AS274">
        <v>20</v>
      </c>
      <c r="AU274" t="s">
        <v>799</v>
      </c>
      <c r="AV274">
        <v>20</v>
      </c>
      <c r="AX274" t="s">
        <v>867</v>
      </c>
    </row>
    <row r="275" spans="1:50" x14ac:dyDescent="0.25">
      <c r="A275" s="9">
        <v>43410.367175925923</v>
      </c>
      <c r="B275" s="9">
        <v>43410.367592592593</v>
      </c>
      <c r="C275" t="s">
        <v>142</v>
      </c>
      <c r="E275" s="19">
        <v>100</v>
      </c>
      <c r="K275" s="11">
        <v>2474</v>
      </c>
      <c r="N275" t="s">
        <v>804</v>
      </c>
      <c r="Q275" t="s">
        <v>146</v>
      </c>
      <c r="T275" t="s">
        <v>147</v>
      </c>
      <c r="W275" t="s">
        <v>854</v>
      </c>
      <c r="Z275" t="s">
        <v>258</v>
      </c>
      <c r="AD275">
        <v>0</v>
      </c>
      <c r="AG275">
        <v>0</v>
      </c>
      <c r="AI275" t="s">
        <v>796</v>
      </c>
      <c r="AJ275">
        <v>20</v>
      </c>
      <c r="AL275" t="s">
        <v>801</v>
      </c>
      <c r="AM275">
        <v>20</v>
      </c>
      <c r="AO275" t="s">
        <v>798</v>
      </c>
      <c r="AP275">
        <v>20</v>
      </c>
      <c r="AR275" t="s">
        <v>150</v>
      </c>
      <c r="AS275">
        <v>20</v>
      </c>
      <c r="AU275" t="s">
        <v>799</v>
      </c>
      <c r="AV275">
        <v>20</v>
      </c>
      <c r="AX275" t="s">
        <v>864</v>
      </c>
    </row>
    <row r="276" spans="1:50" x14ac:dyDescent="0.25">
      <c r="A276" s="9">
        <v>43410.367685185185</v>
      </c>
      <c r="B276" s="9">
        <v>43410.368159722224</v>
      </c>
      <c r="C276" t="s">
        <v>142</v>
      </c>
      <c r="E276" s="19">
        <v>80</v>
      </c>
      <c r="K276" s="11">
        <v>2474</v>
      </c>
      <c r="N276" t="s">
        <v>804</v>
      </c>
      <c r="Q276" t="s">
        <v>146</v>
      </c>
      <c r="T276" t="s">
        <v>147</v>
      </c>
      <c r="W276" t="s">
        <v>854</v>
      </c>
      <c r="Z276" t="s">
        <v>258</v>
      </c>
      <c r="AD276">
        <v>0</v>
      </c>
      <c r="AG276">
        <v>0</v>
      </c>
      <c r="AI276" t="s">
        <v>796</v>
      </c>
      <c r="AJ276">
        <v>20</v>
      </c>
      <c r="AL276" t="s">
        <v>801</v>
      </c>
      <c r="AM276">
        <v>20</v>
      </c>
      <c r="AO276" t="s">
        <v>258</v>
      </c>
      <c r="AP276">
        <v>0</v>
      </c>
      <c r="AR276" t="s">
        <v>150</v>
      </c>
      <c r="AS276">
        <v>20</v>
      </c>
      <c r="AU276" t="s">
        <v>799</v>
      </c>
      <c r="AV276">
        <v>20</v>
      </c>
      <c r="AX276" t="s">
        <v>865</v>
      </c>
    </row>
    <row r="277" spans="1:50" x14ac:dyDescent="0.25">
      <c r="A277" s="9">
        <v>43410.368298611109</v>
      </c>
      <c r="B277" s="9">
        <v>43410.368668981479</v>
      </c>
      <c r="C277" t="s">
        <v>142</v>
      </c>
      <c r="E277" s="19">
        <v>80</v>
      </c>
      <c r="K277" s="11">
        <v>2474</v>
      </c>
      <c r="N277" t="s">
        <v>804</v>
      </c>
      <c r="Q277" t="s">
        <v>146</v>
      </c>
      <c r="T277" t="s">
        <v>147</v>
      </c>
      <c r="W277" t="s">
        <v>854</v>
      </c>
      <c r="Z277" t="s">
        <v>258</v>
      </c>
      <c r="AD277">
        <v>0</v>
      </c>
      <c r="AG277">
        <v>0</v>
      </c>
      <c r="AI277" t="s">
        <v>796</v>
      </c>
      <c r="AJ277">
        <v>20</v>
      </c>
      <c r="AL277" t="s">
        <v>797</v>
      </c>
      <c r="AM277">
        <v>0</v>
      </c>
      <c r="AO277" t="s">
        <v>798</v>
      </c>
      <c r="AP277">
        <v>20</v>
      </c>
      <c r="AR277" t="s">
        <v>150</v>
      </c>
      <c r="AS277">
        <v>20</v>
      </c>
      <c r="AU277" t="s">
        <v>799</v>
      </c>
      <c r="AV277">
        <v>20</v>
      </c>
      <c r="AX277" t="s">
        <v>868</v>
      </c>
    </row>
    <row r="278" spans="1:50" x14ac:dyDescent="0.25">
      <c r="A278" s="9">
        <v>43410.368750000001</v>
      </c>
      <c r="B278" s="9">
        <v>43410.369270833333</v>
      </c>
      <c r="C278" t="s">
        <v>142</v>
      </c>
      <c r="E278" s="19">
        <v>80</v>
      </c>
      <c r="K278" s="11">
        <v>2474</v>
      </c>
      <c r="N278" t="s">
        <v>804</v>
      </c>
      <c r="Q278" t="s">
        <v>146</v>
      </c>
      <c r="T278" t="s">
        <v>147</v>
      </c>
      <c r="W278" t="s">
        <v>854</v>
      </c>
      <c r="Z278" t="s">
        <v>258</v>
      </c>
      <c r="AD278">
        <v>0</v>
      </c>
      <c r="AG278">
        <v>0</v>
      </c>
      <c r="AI278" t="s">
        <v>800</v>
      </c>
      <c r="AJ278">
        <v>0</v>
      </c>
      <c r="AL278" t="s">
        <v>801</v>
      </c>
      <c r="AM278">
        <v>20</v>
      </c>
      <c r="AO278" t="s">
        <v>798</v>
      </c>
      <c r="AP278">
        <v>20</v>
      </c>
      <c r="AR278" t="s">
        <v>150</v>
      </c>
      <c r="AS278">
        <v>20</v>
      </c>
      <c r="AU278" t="s">
        <v>799</v>
      </c>
      <c r="AV278">
        <v>20</v>
      </c>
      <c r="AX278" t="s">
        <v>869</v>
      </c>
    </row>
    <row r="279" spans="1:50" x14ac:dyDescent="0.25">
      <c r="A279" s="9">
        <v>43410.369444444441</v>
      </c>
      <c r="B279" s="9">
        <v>43410.369768518518</v>
      </c>
      <c r="C279" t="s">
        <v>142</v>
      </c>
      <c r="E279" s="19">
        <v>80</v>
      </c>
      <c r="K279" s="11">
        <v>2474</v>
      </c>
      <c r="N279" t="s">
        <v>804</v>
      </c>
      <c r="Q279" t="s">
        <v>146</v>
      </c>
      <c r="T279" t="s">
        <v>147</v>
      </c>
      <c r="W279" t="s">
        <v>854</v>
      </c>
      <c r="Z279" t="s">
        <v>258</v>
      </c>
      <c r="AD279">
        <v>0</v>
      </c>
      <c r="AG279">
        <v>0</v>
      </c>
      <c r="AI279" t="s">
        <v>796</v>
      </c>
      <c r="AJ279">
        <v>20</v>
      </c>
      <c r="AL279" t="s">
        <v>801</v>
      </c>
      <c r="AM279">
        <v>20</v>
      </c>
      <c r="AO279" t="s">
        <v>798</v>
      </c>
      <c r="AP279">
        <v>20</v>
      </c>
      <c r="AR279" t="s">
        <v>150</v>
      </c>
      <c r="AS279">
        <v>20</v>
      </c>
      <c r="AU279" t="s">
        <v>258</v>
      </c>
      <c r="AV279">
        <v>0</v>
      </c>
      <c r="AX279" t="s">
        <v>870</v>
      </c>
    </row>
    <row r="280" spans="1:50" x14ac:dyDescent="0.25">
      <c r="A280" s="9">
        <v>43410.369826388887</v>
      </c>
      <c r="B280" s="9">
        <v>43410.37027777778</v>
      </c>
      <c r="C280" t="s">
        <v>142</v>
      </c>
      <c r="E280" s="19">
        <v>80</v>
      </c>
      <c r="K280" s="11">
        <v>2474</v>
      </c>
      <c r="N280" t="s">
        <v>804</v>
      </c>
      <c r="Q280" t="s">
        <v>146</v>
      </c>
      <c r="T280" t="s">
        <v>147</v>
      </c>
      <c r="W280" t="s">
        <v>854</v>
      </c>
      <c r="Z280" t="s">
        <v>258</v>
      </c>
      <c r="AD280">
        <v>0</v>
      </c>
      <c r="AG280">
        <v>0</v>
      </c>
      <c r="AI280" t="s">
        <v>796</v>
      </c>
      <c r="AJ280">
        <v>20</v>
      </c>
      <c r="AL280" t="s">
        <v>801</v>
      </c>
      <c r="AM280">
        <v>20</v>
      </c>
      <c r="AO280" t="s">
        <v>798</v>
      </c>
      <c r="AP280">
        <v>20</v>
      </c>
      <c r="AR280" t="s">
        <v>258</v>
      </c>
      <c r="AS280">
        <v>0</v>
      </c>
      <c r="AU280" t="s">
        <v>799</v>
      </c>
      <c r="AV280">
        <v>20</v>
      </c>
      <c r="AX280" t="s">
        <v>865</v>
      </c>
    </row>
    <row r="281" spans="1:50" x14ac:dyDescent="0.25">
      <c r="A281" s="9">
        <v>43410.370335648149</v>
      </c>
      <c r="B281" s="9">
        <v>43410.370636574073</v>
      </c>
      <c r="C281" t="s">
        <v>142</v>
      </c>
      <c r="E281" s="19">
        <v>100</v>
      </c>
      <c r="K281" s="11">
        <v>2474</v>
      </c>
      <c r="N281" t="s">
        <v>804</v>
      </c>
      <c r="Q281" t="s">
        <v>146</v>
      </c>
      <c r="T281" t="s">
        <v>147</v>
      </c>
      <c r="W281" t="s">
        <v>854</v>
      </c>
      <c r="Z281" t="s">
        <v>258</v>
      </c>
      <c r="AD281">
        <v>0</v>
      </c>
      <c r="AG281">
        <v>0</v>
      </c>
      <c r="AI281" t="s">
        <v>796</v>
      </c>
      <c r="AJ281">
        <v>20</v>
      </c>
      <c r="AL281" t="s">
        <v>801</v>
      </c>
      <c r="AM281">
        <v>20</v>
      </c>
      <c r="AO281" t="s">
        <v>798</v>
      </c>
      <c r="AP281">
        <v>20</v>
      </c>
      <c r="AR281" t="s">
        <v>150</v>
      </c>
      <c r="AS281">
        <v>20</v>
      </c>
      <c r="AU281" t="s">
        <v>799</v>
      </c>
      <c r="AV281">
        <v>20</v>
      </c>
      <c r="AX281" t="s">
        <v>871</v>
      </c>
    </row>
    <row r="282" spans="1:50" x14ac:dyDescent="0.25">
      <c r="A282" s="9">
        <v>43410.370694444442</v>
      </c>
      <c r="B282" s="9">
        <v>43410.372777777775</v>
      </c>
      <c r="C282" t="s">
        <v>142</v>
      </c>
      <c r="E282" s="19">
        <v>100</v>
      </c>
      <c r="K282" s="11">
        <v>2474</v>
      </c>
      <c r="N282" t="s">
        <v>804</v>
      </c>
      <c r="Q282" t="s">
        <v>146</v>
      </c>
      <c r="T282" t="s">
        <v>147</v>
      </c>
      <c r="W282" t="s">
        <v>854</v>
      </c>
      <c r="Z282" t="s">
        <v>258</v>
      </c>
      <c r="AD282">
        <v>0</v>
      </c>
      <c r="AG282">
        <v>0</v>
      </c>
      <c r="AI282" t="s">
        <v>796</v>
      </c>
      <c r="AJ282">
        <v>20</v>
      </c>
      <c r="AL282" t="s">
        <v>801</v>
      </c>
      <c r="AM282">
        <v>20</v>
      </c>
      <c r="AO282" t="s">
        <v>798</v>
      </c>
      <c r="AP282">
        <v>20</v>
      </c>
      <c r="AR282" t="s">
        <v>150</v>
      </c>
      <c r="AS282">
        <v>20</v>
      </c>
      <c r="AU282" t="s">
        <v>799</v>
      </c>
      <c r="AV282">
        <v>20</v>
      </c>
      <c r="AX282" t="s">
        <v>870</v>
      </c>
    </row>
    <row r="283" spans="1:50" x14ac:dyDescent="0.25">
      <c r="A283" s="9">
        <v>43410.373402777775</v>
      </c>
      <c r="B283" s="9">
        <v>43410.378379629627</v>
      </c>
      <c r="C283" t="s">
        <v>142</v>
      </c>
      <c r="E283" s="19">
        <v>100</v>
      </c>
      <c r="K283" s="11">
        <v>2474</v>
      </c>
      <c r="N283" t="s">
        <v>804</v>
      </c>
      <c r="Q283" t="s">
        <v>146</v>
      </c>
      <c r="T283" t="s">
        <v>147</v>
      </c>
      <c r="W283" t="s">
        <v>854</v>
      </c>
      <c r="Z283" t="s">
        <v>258</v>
      </c>
      <c r="AD283">
        <v>0</v>
      </c>
      <c r="AG283">
        <v>0</v>
      </c>
      <c r="AI283" t="s">
        <v>796</v>
      </c>
      <c r="AJ283">
        <v>20</v>
      </c>
      <c r="AL283" t="s">
        <v>801</v>
      </c>
      <c r="AM283">
        <v>20</v>
      </c>
      <c r="AO283" t="s">
        <v>798</v>
      </c>
      <c r="AP283">
        <v>20</v>
      </c>
      <c r="AR283" t="s">
        <v>150</v>
      </c>
      <c r="AS283">
        <v>20</v>
      </c>
      <c r="AU283" t="s">
        <v>799</v>
      </c>
      <c r="AV283">
        <v>20</v>
      </c>
      <c r="AX283" t="s">
        <v>872</v>
      </c>
    </row>
    <row r="284" spans="1:50" x14ac:dyDescent="0.25">
      <c r="A284" s="9">
        <v>43410.378587962965</v>
      </c>
      <c r="B284" s="9">
        <v>43410.379837962966</v>
      </c>
      <c r="C284" t="s">
        <v>142</v>
      </c>
      <c r="E284" s="19">
        <v>100</v>
      </c>
      <c r="K284" s="11">
        <v>2474</v>
      </c>
      <c r="N284" t="s">
        <v>804</v>
      </c>
      <c r="Q284" t="s">
        <v>146</v>
      </c>
      <c r="T284" t="s">
        <v>147</v>
      </c>
      <c r="W284" t="s">
        <v>854</v>
      </c>
      <c r="Z284" t="s">
        <v>258</v>
      </c>
      <c r="AD284">
        <v>0</v>
      </c>
      <c r="AG284">
        <v>0</v>
      </c>
      <c r="AI284" t="s">
        <v>796</v>
      </c>
      <c r="AJ284">
        <v>20</v>
      </c>
      <c r="AL284" t="s">
        <v>801</v>
      </c>
      <c r="AM284">
        <v>20</v>
      </c>
      <c r="AO284" t="s">
        <v>798</v>
      </c>
      <c r="AP284">
        <v>20</v>
      </c>
      <c r="AR284" t="s">
        <v>150</v>
      </c>
      <c r="AS284">
        <v>20</v>
      </c>
      <c r="AU284" t="s">
        <v>799</v>
      </c>
      <c r="AV284">
        <v>20</v>
      </c>
    </row>
    <row r="285" spans="1:50" x14ac:dyDescent="0.25">
      <c r="A285" s="9">
        <v>43410.38009259259</v>
      </c>
      <c r="B285" s="9">
        <v>43410.393564814818</v>
      </c>
      <c r="C285" t="s">
        <v>142</v>
      </c>
      <c r="E285" s="19">
        <v>100</v>
      </c>
      <c r="K285" s="11">
        <v>2474</v>
      </c>
      <c r="N285" t="s">
        <v>804</v>
      </c>
      <c r="Q285" t="s">
        <v>146</v>
      </c>
      <c r="T285" t="s">
        <v>147</v>
      </c>
      <c r="W285" t="s">
        <v>854</v>
      </c>
      <c r="Z285" t="s">
        <v>258</v>
      </c>
      <c r="AD285">
        <v>0</v>
      </c>
      <c r="AG285">
        <v>0</v>
      </c>
      <c r="AI285" t="s">
        <v>796</v>
      </c>
      <c r="AJ285">
        <v>20</v>
      </c>
      <c r="AL285" t="s">
        <v>801</v>
      </c>
      <c r="AM285">
        <v>20</v>
      </c>
      <c r="AO285" t="s">
        <v>798</v>
      </c>
      <c r="AP285">
        <v>20</v>
      </c>
      <c r="AR285" t="s">
        <v>150</v>
      </c>
      <c r="AS285">
        <v>20</v>
      </c>
      <c r="AU285" t="s">
        <v>799</v>
      </c>
      <c r="AV285">
        <v>20</v>
      </c>
    </row>
    <row r="286" spans="1:50" x14ac:dyDescent="0.25">
      <c r="A286" s="9">
        <v>43410.393645833334</v>
      </c>
      <c r="B286" s="9">
        <v>43410.395405092589</v>
      </c>
      <c r="C286" t="s">
        <v>142</v>
      </c>
      <c r="E286" s="19">
        <v>100</v>
      </c>
      <c r="K286" s="11">
        <v>2474</v>
      </c>
      <c r="N286" t="s">
        <v>804</v>
      </c>
      <c r="Q286" t="s">
        <v>146</v>
      </c>
      <c r="T286" t="s">
        <v>147</v>
      </c>
      <c r="W286" t="s">
        <v>854</v>
      </c>
      <c r="Z286" t="s">
        <v>258</v>
      </c>
      <c r="AD286">
        <v>0</v>
      </c>
      <c r="AG286">
        <v>0</v>
      </c>
      <c r="AI286" t="s">
        <v>796</v>
      </c>
      <c r="AJ286">
        <v>20</v>
      </c>
      <c r="AL286" t="s">
        <v>801</v>
      </c>
      <c r="AM286">
        <v>20</v>
      </c>
      <c r="AO286" t="s">
        <v>798</v>
      </c>
      <c r="AP286">
        <v>20</v>
      </c>
      <c r="AR286" t="s">
        <v>150</v>
      </c>
      <c r="AS286">
        <v>20</v>
      </c>
      <c r="AU286" t="s">
        <v>799</v>
      </c>
      <c r="AV286">
        <v>20</v>
      </c>
    </row>
    <row r="287" spans="1:50" x14ac:dyDescent="0.25">
      <c r="A287" s="9">
        <v>43410.395474537036</v>
      </c>
      <c r="B287" s="9">
        <v>43410.39571759259</v>
      </c>
      <c r="C287" t="s">
        <v>142</v>
      </c>
      <c r="E287" s="19">
        <v>80</v>
      </c>
      <c r="K287" s="11">
        <v>2474</v>
      </c>
      <c r="N287" t="s">
        <v>804</v>
      </c>
      <c r="Q287" t="s">
        <v>146</v>
      </c>
      <c r="T287" t="s">
        <v>147</v>
      </c>
      <c r="W287" t="s">
        <v>854</v>
      </c>
      <c r="Z287" t="s">
        <v>258</v>
      </c>
      <c r="AD287">
        <v>0</v>
      </c>
      <c r="AG287">
        <v>0</v>
      </c>
      <c r="AI287" t="s">
        <v>796</v>
      </c>
      <c r="AJ287">
        <v>20</v>
      </c>
      <c r="AL287" t="s">
        <v>801</v>
      </c>
      <c r="AM287">
        <v>20</v>
      </c>
      <c r="AO287" t="s">
        <v>798</v>
      </c>
      <c r="AP287">
        <v>20</v>
      </c>
      <c r="AR287" t="s">
        <v>150</v>
      </c>
      <c r="AS287">
        <v>20</v>
      </c>
      <c r="AU287" t="s">
        <v>258</v>
      </c>
      <c r="AV287">
        <v>0</v>
      </c>
    </row>
    <row r="288" spans="1:50" x14ac:dyDescent="0.25">
      <c r="A288" s="9">
        <v>43411.486400462964</v>
      </c>
      <c r="B288" s="9">
        <v>43411.48909722222</v>
      </c>
      <c r="C288" t="s">
        <v>142</v>
      </c>
      <c r="E288" s="19">
        <v>80</v>
      </c>
      <c r="K288" s="11">
        <v>2306</v>
      </c>
      <c r="N288" t="s">
        <v>804</v>
      </c>
      <c r="Q288" t="s">
        <v>168</v>
      </c>
      <c r="T288" t="s">
        <v>339</v>
      </c>
      <c r="W288" t="s">
        <v>805</v>
      </c>
      <c r="Z288" t="s">
        <v>150</v>
      </c>
      <c r="AC288" t="s">
        <v>800</v>
      </c>
      <c r="AD288">
        <v>0</v>
      </c>
      <c r="AF288" t="s">
        <v>801</v>
      </c>
      <c r="AG288">
        <v>0</v>
      </c>
      <c r="AI288" t="s">
        <v>800</v>
      </c>
      <c r="AJ288">
        <v>0</v>
      </c>
      <c r="AL288" t="s">
        <v>801</v>
      </c>
      <c r="AM288">
        <v>20</v>
      </c>
      <c r="AO288" t="s">
        <v>798</v>
      </c>
      <c r="AP288">
        <v>20</v>
      </c>
      <c r="AR288" t="s">
        <v>150</v>
      </c>
      <c r="AS288">
        <v>20</v>
      </c>
      <c r="AU288" t="s">
        <v>799</v>
      </c>
      <c r="AV288">
        <v>20</v>
      </c>
      <c r="AX288" t="s">
        <v>946</v>
      </c>
    </row>
    <row r="289" spans="1:50" x14ac:dyDescent="0.25">
      <c r="A289" s="9">
        <v>43440.269004629627</v>
      </c>
      <c r="B289" s="9">
        <v>43440.270243055558</v>
      </c>
      <c r="C289" t="s">
        <v>142</v>
      </c>
      <c r="E289" s="19">
        <v>100</v>
      </c>
      <c r="K289" s="11">
        <v>2801</v>
      </c>
      <c r="N289" t="s">
        <v>804</v>
      </c>
      <c r="Q289" t="s">
        <v>257</v>
      </c>
      <c r="T289" t="s">
        <v>339</v>
      </c>
      <c r="W289" t="s">
        <v>805</v>
      </c>
      <c r="Z289" t="s">
        <v>150</v>
      </c>
      <c r="AC289" t="s">
        <v>796</v>
      </c>
      <c r="AD289">
        <v>0</v>
      </c>
      <c r="AF289" t="s">
        <v>801</v>
      </c>
      <c r="AG289">
        <v>0</v>
      </c>
      <c r="AI289" t="s">
        <v>796</v>
      </c>
      <c r="AJ289">
        <v>20</v>
      </c>
      <c r="AL289" t="s">
        <v>801</v>
      </c>
      <c r="AM289">
        <v>20</v>
      </c>
      <c r="AO289" t="s">
        <v>798</v>
      </c>
      <c r="AP289">
        <v>20</v>
      </c>
      <c r="AR289" t="s">
        <v>150</v>
      </c>
      <c r="AS289">
        <v>20</v>
      </c>
      <c r="AU289" t="s">
        <v>799</v>
      </c>
      <c r="AV289">
        <v>20</v>
      </c>
      <c r="AX289" s="27"/>
    </row>
    <row r="290" spans="1:50" x14ac:dyDescent="0.25">
      <c r="A290" s="9">
        <v>43440.462777777779</v>
      </c>
      <c r="B290" s="9">
        <v>43440.473622685182</v>
      </c>
      <c r="C290" t="s">
        <v>142</v>
      </c>
      <c r="E290" s="19">
        <v>100</v>
      </c>
      <c r="K290" s="11">
        <v>2801</v>
      </c>
      <c r="N290" t="s">
        <v>804</v>
      </c>
      <c r="Q290" t="s">
        <v>257</v>
      </c>
      <c r="T290" t="s">
        <v>339</v>
      </c>
      <c r="W290" t="s">
        <v>854</v>
      </c>
      <c r="Z290" t="s">
        <v>258</v>
      </c>
      <c r="AD290">
        <v>0</v>
      </c>
      <c r="AG290">
        <v>0</v>
      </c>
      <c r="AI290" t="s">
        <v>796</v>
      </c>
      <c r="AJ290">
        <v>20</v>
      </c>
      <c r="AL290" t="s">
        <v>801</v>
      </c>
      <c r="AM290">
        <v>20</v>
      </c>
      <c r="AO290" t="s">
        <v>798</v>
      </c>
      <c r="AP290">
        <v>20</v>
      </c>
      <c r="AR290" t="s">
        <v>150</v>
      </c>
      <c r="AS290">
        <v>20</v>
      </c>
      <c r="AU290" t="s">
        <v>799</v>
      </c>
      <c r="AV290">
        <v>20</v>
      </c>
    </row>
    <row r="291" spans="1:50" x14ac:dyDescent="0.25">
      <c r="A291" s="9">
        <v>43440.473865740743</v>
      </c>
      <c r="B291" s="9">
        <v>43440.475277777776</v>
      </c>
      <c r="C291" t="s">
        <v>142</v>
      </c>
      <c r="E291" s="19">
        <v>100</v>
      </c>
      <c r="K291" s="11">
        <v>2801</v>
      </c>
      <c r="N291" t="s">
        <v>804</v>
      </c>
      <c r="Q291" t="s">
        <v>257</v>
      </c>
      <c r="T291" t="s">
        <v>339</v>
      </c>
      <c r="W291" t="s">
        <v>854</v>
      </c>
      <c r="Z291" t="s">
        <v>258</v>
      </c>
      <c r="AD291">
        <v>0</v>
      </c>
      <c r="AG291">
        <v>0</v>
      </c>
      <c r="AI291" t="s">
        <v>796</v>
      </c>
      <c r="AJ291">
        <v>20</v>
      </c>
      <c r="AL291" t="s">
        <v>801</v>
      </c>
      <c r="AM291">
        <v>20</v>
      </c>
      <c r="AO291" t="s">
        <v>798</v>
      </c>
      <c r="AP291">
        <v>20</v>
      </c>
      <c r="AR291" t="s">
        <v>150</v>
      </c>
      <c r="AS291">
        <v>20</v>
      </c>
      <c r="AU291" t="s">
        <v>799</v>
      </c>
      <c r="AV291">
        <v>20</v>
      </c>
    </row>
    <row r="292" spans="1:50" x14ac:dyDescent="0.25">
      <c r="A292" s="9">
        <v>43440.475671296299</v>
      </c>
      <c r="B292" s="9">
        <v>43440.476724537039</v>
      </c>
      <c r="C292" t="s">
        <v>142</v>
      </c>
      <c r="E292" s="19">
        <v>100</v>
      </c>
      <c r="K292" s="11">
        <v>2801</v>
      </c>
      <c r="N292" t="s">
        <v>804</v>
      </c>
      <c r="Q292" t="s">
        <v>257</v>
      </c>
      <c r="T292" t="s">
        <v>339</v>
      </c>
      <c r="W292" t="s">
        <v>854</v>
      </c>
      <c r="Z292" t="s">
        <v>258</v>
      </c>
      <c r="AD292">
        <v>0</v>
      </c>
      <c r="AG292">
        <v>0</v>
      </c>
      <c r="AI292" t="s">
        <v>796</v>
      </c>
      <c r="AJ292">
        <v>20</v>
      </c>
      <c r="AL292" t="s">
        <v>801</v>
      </c>
      <c r="AM292">
        <v>20</v>
      </c>
      <c r="AO292" t="s">
        <v>798</v>
      </c>
      <c r="AP292">
        <v>20</v>
      </c>
      <c r="AR292" t="s">
        <v>150</v>
      </c>
      <c r="AS292">
        <v>20</v>
      </c>
      <c r="AU292" t="s">
        <v>799</v>
      </c>
      <c r="AV292">
        <v>20</v>
      </c>
    </row>
    <row r="293" spans="1:50" x14ac:dyDescent="0.25">
      <c r="A293" s="9">
        <v>43440.47693287037</v>
      </c>
      <c r="B293" s="9">
        <v>43440.478912037041</v>
      </c>
      <c r="C293" t="s">
        <v>142</v>
      </c>
      <c r="E293" s="19">
        <v>100</v>
      </c>
      <c r="K293" s="11">
        <v>2801</v>
      </c>
      <c r="N293" t="s">
        <v>804</v>
      </c>
      <c r="Q293" t="s">
        <v>257</v>
      </c>
      <c r="T293" t="s">
        <v>339</v>
      </c>
      <c r="W293" t="s">
        <v>805</v>
      </c>
      <c r="Z293" t="s">
        <v>150</v>
      </c>
      <c r="AC293" t="s">
        <v>796</v>
      </c>
      <c r="AD293">
        <v>0</v>
      </c>
      <c r="AF293" t="s">
        <v>801</v>
      </c>
      <c r="AG293">
        <v>0</v>
      </c>
      <c r="AI293" t="s">
        <v>796</v>
      </c>
      <c r="AJ293">
        <v>20</v>
      </c>
      <c r="AL293" t="s">
        <v>801</v>
      </c>
      <c r="AM293">
        <v>20</v>
      </c>
      <c r="AO293" t="s">
        <v>798</v>
      </c>
      <c r="AP293">
        <v>20</v>
      </c>
      <c r="AR293" t="s">
        <v>150</v>
      </c>
      <c r="AS293">
        <v>20</v>
      </c>
      <c r="AU293" t="s">
        <v>799</v>
      </c>
      <c r="AV293">
        <v>20</v>
      </c>
    </row>
    <row r="294" spans="1:50" x14ac:dyDescent="0.25">
      <c r="A294" s="9">
        <v>43440.479178240741</v>
      </c>
      <c r="B294" s="9">
        <v>43440.480555555558</v>
      </c>
      <c r="C294" t="s">
        <v>142</v>
      </c>
      <c r="E294" s="19">
        <v>80</v>
      </c>
      <c r="K294" s="11">
        <v>2801</v>
      </c>
      <c r="N294" t="s">
        <v>804</v>
      </c>
      <c r="Q294" t="s">
        <v>257</v>
      </c>
      <c r="T294" t="s">
        <v>339</v>
      </c>
      <c r="W294" t="s">
        <v>854</v>
      </c>
      <c r="Z294" t="s">
        <v>258</v>
      </c>
      <c r="AD294">
        <v>0</v>
      </c>
      <c r="AG294">
        <v>0</v>
      </c>
      <c r="AI294" t="s">
        <v>796</v>
      </c>
      <c r="AJ294">
        <v>20</v>
      </c>
      <c r="AL294" t="s">
        <v>801</v>
      </c>
      <c r="AM294">
        <v>20</v>
      </c>
      <c r="AO294" t="s">
        <v>798</v>
      </c>
      <c r="AP294">
        <v>20</v>
      </c>
      <c r="AR294" t="s">
        <v>258</v>
      </c>
      <c r="AS294">
        <v>0</v>
      </c>
      <c r="AU294" t="s">
        <v>799</v>
      </c>
      <c r="AV294">
        <v>20</v>
      </c>
    </row>
    <row r="295" spans="1:50" x14ac:dyDescent="0.25">
      <c r="A295" s="9">
        <v>43440.480995370373</v>
      </c>
      <c r="B295" s="9">
        <v>43440.484907407408</v>
      </c>
      <c r="C295" t="s">
        <v>142</v>
      </c>
      <c r="E295" s="19">
        <v>20</v>
      </c>
      <c r="K295" s="11">
        <v>2801</v>
      </c>
      <c r="N295" t="s">
        <v>804</v>
      </c>
      <c r="Q295" t="s">
        <v>257</v>
      </c>
      <c r="T295" t="s">
        <v>339</v>
      </c>
      <c r="W295" t="s">
        <v>854</v>
      </c>
      <c r="Z295" t="s">
        <v>258</v>
      </c>
      <c r="AD295">
        <v>0</v>
      </c>
      <c r="AG295">
        <v>0</v>
      </c>
      <c r="AI295" t="s">
        <v>796</v>
      </c>
      <c r="AJ295">
        <v>20</v>
      </c>
      <c r="AL295" t="s">
        <v>855</v>
      </c>
      <c r="AM295">
        <v>0</v>
      </c>
      <c r="AO295" t="s">
        <v>258</v>
      </c>
      <c r="AP295">
        <v>0</v>
      </c>
      <c r="AR295" t="s">
        <v>258</v>
      </c>
      <c r="AS295">
        <v>0</v>
      </c>
      <c r="AU295" t="s">
        <v>258</v>
      </c>
      <c r="AV295">
        <v>0</v>
      </c>
      <c r="AX295" t="s">
        <v>873</v>
      </c>
    </row>
    <row r="296" spans="1:50" x14ac:dyDescent="0.25">
      <c r="A296" s="9">
        <v>43440.485138888886</v>
      </c>
      <c r="B296" s="9">
        <v>43440.487916666665</v>
      </c>
      <c r="C296" t="s">
        <v>142</v>
      </c>
      <c r="E296" s="19">
        <v>100</v>
      </c>
      <c r="K296" s="11">
        <v>2801</v>
      </c>
      <c r="N296" t="s">
        <v>804</v>
      </c>
      <c r="Q296" t="s">
        <v>257</v>
      </c>
      <c r="T296" t="s">
        <v>339</v>
      </c>
      <c r="W296" t="s">
        <v>854</v>
      </c>
      <c r="Z296" t="s">
        <v>258</v>
      </c>
      <c r="AD296">
        <v>0</v>
      </c>
      <c r="AG296">
        <v>0</v>
      </c>
      <c r="AI296" t="s">
        <v>796</v>
      </c>
      <c r="AJ296">
        <v>20</v>
      </c>
      <c r="AL296" t="s">
        <v>801</v>
      </c>
      <c r="AM296">
        <v>20</v>
      </c>
      <c r="AO296" t="s">
        <v>798</v>
      </c>
      <c r="AP296">
        <v>20</v>
      </c>
      <c r="AR296" t="s">
        <v>150</v>
      </c>
      <c r="AS296">
        <v>20</v>
      </c>
      <c r="AU296" t="s">
        <v>799</v>
      </c>
      <c r="AV296">
        <v>20</v>
      </c>
    </row>
    <row r="297" spans="1:50" x14ac:dyDescent="0.25">
      <c r="A297" s="9">
        <v>43440.488229166665</v>
      </c>
      <c r="B297" s="9">
        <v>43440.489317129628</v>
      </c>
      <c r="C297" t="s">
        <v>142</v>
      </c>
      <c r="E297" s="19">
        <v>100</v>
      </c>
      <c r="K297" s="11">
        <v>2801</v>
      </c>
      <c r="N297" t="s">
        <v>804</v>
      </c>
      <c r="Q297" t="s">
        <v>257</v>
      </c>
      <c r="T297" t="s">
        <v>339</v>
      </c>
      <c r="W297" t="s">
        <v>854</v>
      </c>
      <c r="Z297" t="s">
        <v>258</v>
      </c>
      <c r="AD297">
        <v>0</v>
      </c>
      <c r="AG297">
        <v>0</v>
      </c>
      <c r="AI297" t="s">
        <v>796</v>
      </c>
      <c r="AJ297">
        <v>20</v>
      </c>
      <c r="AL297" t="s">
        <v>801</v>
      </c>
      <c r="AM297">
        <v>20</v>
      </c>
      <c r="AO297" t="s">
        <v>798</v>
      </c>
      <c r="AP297">
        <v>20</v>
      </c>
      <c r="AR297" t="s">
        <v>150</v>
      </c>
      <c r="AS297">
        <v>20</v>
      </c>
      <c r="AU297" t="s">
        <v>799</v>
      </c>
      <c r="AV297">
        <v>20</v>
      </c>
    </row>
    <row r="298" spans="1:50" x14ac:dyDescent="0.25">
      <c r="A298" s="9">
        <v>43440.489930555559</v>
      </c>
      <c r="B298" t="s">
        <v>874</v>
      </c>
      <c r="C298" t="s">
        <v>142</v>
      </c>
      <c r="E298" s="19">
        <v>100</v>
      </c>
      <c r="K298" s="11">
        <v>2801</v>
      </c>
      <c r="N298" t="s">
        <v>804</v>
      </c>
      <c r="Q298" t="s">
        <v>257</v>
      </c>
      <c r="T298" t="s">
        <v>339</v>
      </c>
      <c r="W298" t="s">
        <v>854</v>
      </c>
      <c r="Z298" t="s">
        <v>258</v>
      </c>
      <c r="AD298">
        <v>0</v>
      </c>
      <c r="AG298">
        <v>0</v>
      </c>
      <c r="AI298" t="s">
        <v>796</v>
      </c>
      <c r="AJ298">
        <v>20</v>
      </c>
      <c r="AL298" t="s">
        <v>801</v>
      </c>
      <c r="AM298">
        <v>20</v>
      </c>
      <c r="AO298" t="s">
        <v>798</v>
      </c>
      <c r="AP298">
        <v>20</v>
      </c>
      <c r="AR298" t="s">
        <v>150</v>
      </c>
      <c r="AS298">
        <v>20</v>
      </c>
      <c r="AU298" t="s">
        <v>799</v>
      </c>
      <c r="AV298">
        <v>20</v>
      </c>
    </row>
    <row r="299" spans="1:50" x14ac:dyDescent="0.25">
      <c r="A299" s="9">
        <v>43441.42695601852</v>
      </c>
      <c r="B299" s="9">
        <v>43441.430833333332</v>
      </c>
      <c r="C299" t="s">
        <v>142</v>
      </c>
      <c r="E299" s="19">
        <v>100</v>
      </c>
      <c r="K299" s="11">
        <v>2704</v>
      </c>
      <c r="N299" t="s">
        <v>804</v>
      </c>
      <c r="Q299" t="s">
        <v>197</v>
      </c>
      <c r="T299" t="s">
        <v>171</v>
      </c>
      <c r="W299" t="s">
        <v>854</v>
      </c>
      <c r="Z299" t="s">
        <v>258</v>
      </c>
      <c r="AD299">
        <v>0</v>
      </c>
      <c r="AG299">
        <v>0</v>
      </c>
      <c r="AI299" t="s">
        <v>796</v>
      </c>
      <c r="AJ299">
        <v>20</v>
      </c>
      <c r="AL299" t="s">
        <v>801</v>
      </c>
      <c r="AM299">
        <v>20</v>
      </c>
      <c r="AO299" t="s">
        <v>798</v>
      </c>
      <c r="AP299">
        <v>20</v>
      </c>
      <c r="AR299" t="s">
        <v>150</v>
      </c>
      <c r="AS299">
        <v>20</v>
      </c>
      <c r="AU299" t="s">
        <v>799</v>
      </c>
      <c r="AV299">
        <v>20</v>
      </c>
    </row>
    <row r="300" spans="1:50" x14ac:dyDescent="0.25">
      <c r="A300" s="9">
        <v>43441.431076388886</v>
      </c>
      <c r="B300" s="9">
        <v>43441.440717592595</v>
      </c>
      <c r="C300" t="s">
        <v>142</v>
      </c>
      <c r="E300" s="19">
        <v>80</v>
      </c>
      <c r="K300" s="11">
        <v>2704</v>
      </c>
      <c r="N300" t="s">
        <v>255</v>
      </c>
      <c r="Q300" t="s">
        <v>197</v>
      </c>
      <c r="T300" t="s">
        <v>171</v>
      </c>
      <c r="W300" t="s">
        <v>854</v>
      </c>
      <c r="Z300" t="s">
        <v>258</v>
      </c>
      <c r="AD300">
        <v>0</v>
      </c>
      <c r="AG300">
        <v>0</v>
      </c>
      <c r="AI300" t="s">
        <v>796</v>
      </c>
      <c r="AJ300">
        <v>20</v>
      </c>
      <c r="AL300" t="s">
        <v>801</v>
      </c>
      <c r="AM300">
        <v>20</v>
      </c>
      <c r="AO300" t="s">
        <v>798</v>
      </c>
      <c r="AP300">
        <v>20</v>
      </c>
      <c r="AR300" t="s">
        <v>258</v>
      </c>
      <c r="AS300">
        <v>0</v>
      </c>
      <c r="AU300" t="s">
        <v>799</v>
      </c>
      <c r="AV300">
        <v>20</v>
      </c>
    </row>
    <row r="301" spans="1:50" x14ac:dyDescent="0.25">
      <c r="A301" s="9">
        <v>43441.440983796296</v>
      </c>
      <c r="B301" s="9">
        <v>43441.450659722221</v>
      </c>
      <c r="C301" t="s">
        <v>142</v>
      </c>
      <c r="E301" s="19">
        <v>80</v>
      </c>
      <c r="K301" s="11">
        <v>2704</v>
      </c>
      <c r="N301" t="s">
        <v>804</v>
      </c>
      <c r="Q301" t="s">
        <v>197</v>
      </c>
      <c r="T301" t="s">
        <v>171</v>
      </c>
      <c r="W301" t="s">
        <v>854</v>
      </c>
      <c r="Z301" t="s">
        <v>258</v>
      </c>
      <c r="AD301">
        <v>0</v>
      </c>
      <c r="AG301">
        <v>0</v>
      </c>
      <c r="AI301" t="s">
        <v>800</v>
      </c>
      <c r="AJ301">
        <v>0</v>
      </c>
      <c r="AL301" t="s">
        <v>801</v>
      </c>
      <c r="AM301">
        <v>20</v>
      </c>
      <c r="AO301" t="s">
        <v>798</v>
      </c>
      <c r="AP301">
        <v>20</v>
      </c>
      <c r="AR301" t="s">
        <v>150</v>
      </c>
      <c r="AS301">
        <v>20</v>
      </c>
      <c r="AU301" t="s">
        <v>799</v>
      </c>
      <c r="AV301">
        <v>20</v>
      </c>
    </row>
    <row r="302" spans="1:50" x14ac:dyDescent="0.25">
      <c r="A302" s="9">
        <v>43441.450995370367</v>
      </c>
      <c r="B302" s="9">
        <v>43441.452465277776</v>
      </c>
      <c r="C302" t="s">
        <v>142</v>
      </c>
      <c r="E302" s="19">
        <v>80</v>
      </c>
      <c r="K302" s="11">
        <v>2704</v>
      </c>
      <c r="N302" t="s">
        <v>804</v>
      </c>
      <c r="Q302" t="s">
        <v>197</v>
      </c>
      <c r="T302" t="s">
        <v>171</v>
      </c>
      <c r="W302" t="s">
        <v>854</v>
      </c>
      <c r="Z302" t="s">
        <v>258</v>
      </c>
      <c r="AD302">
        <v>0</v>
      </c>
      <c r="AG302">
        <v>0</v>
      </c>
      <c r="AI302" t="s">
        <v>800</v>
      </c>
      <c r="AJ302">
        <v>0</v>
      </c>
      <c r="AL302" t="s">
        <v>801</v>
      </c>
      <c r="AM302">
        <v>20</v>
      </c>
      <c r="AO302" t="s">
        <v>798</v>
      </c>
      <c r="AP302">
        <v>20</v>
      </c>
      <c r="AR302" t="s">
        <v>150</v>
      </c>
      <c r="AS302">
        <v>20</v>
      </c>
      <c r="AU302" t="s">
        <v>799</v>
      </c>
      <c r="AV302">
        <v>20</v>
      </c>
    </row>
    <row r="303" spans="1:50" x14ac:dyDescent="0.25">
      <c r="A303" s="9">
        <v>43441.641782407409</v>
      </c>
      <c r="B303" s="9">
        <v>43441.642245370371</v>
      </c>
      <c r="C303" t="s">
        <v>142</v>
      </c>
      <c r="E303" s="19">
        <v>100</v>
      </c>
      <c r="K303" s="11">
        <v>2332</v>
      </c>
      <c r="N303" t="s">
        <v>804</v>
      </c>
      <c r="Q303" t="s">
        <v>146</v>
      </c>
      <c r="T303" t="s">
        <v>162</v>
      </c>
      <c r="W303" t="s">
        <v>854</v>
      </c>
      <c r="Z303" t="s">
        <v>258</v>
      </c>
      <c r="AD303">
        <v>0</v>
      </c>
      <c r="AG303">
        <v>0</v>
      </c>
      <c r="AI303" t="s">
        <v>796</v>
      </c>
      <c r="AJ303">
        <v>20</v>
      </c>
      <c r="AL303" t="s">
        <v>801</v>
      </c>
      <c r="AM303">
        <v>20</v>
      </c>
      <c r="AO303" t="s">
        <v>798</v>
      </c>
      <c r="AP303">
        <v>20</v>
      </c>
      <c r="AR303" t="s">
        <v>150</v>
      </c>
      <c r="AS303">
        <v>20</v>
      </c>
      <c r="AU303" t="s">
        <v>799</v>
      </c>
      <c r="AV303">
        <v>20</v>
      </c>
    </row>
    <row r="304" spans="1:50" x14ac:dyDescent="0.25">
      <c r="A304" s="9">
        <v>43441.642962962964</v>
      </c>
      <c r="B304" s="9">
        <v>43441.643287037034</v>
      </c>
      <c r="C304" t="s">
        <v>142</v>
      </c>
      <c r="E304" s="19">
        <v>100</v>
      </c>
      <c r="K304" s="11">
        <v>2332</v>
      </c>
      <c r="N304" t="s">
        <v>804</v>
      </c>
      <c r="Q304" t="s">
        <v>146</v>
      </c>
      <c r="T304" t="s">
        <v>162</v>
      </c>
      <c r="W304" t="s">
        <v>854</v>
      </c>
      <c r="Z304" t="s">
        <v>258</v>
      </c>
      <c r="AD304">
        <v>0</v>
      </c>
      <c r="AG304">
        <v>0</v>
      </c>
      <c r="AI304" t="s">
        <v>796</v>
      </c>
      <c r="AJ304">
        <v>20</v>
      </c>
      <c r="AL304" t="s">
        <v>801</v>
      </c>
      <c r="AM304">
        <v>20</v>
      </c>
      <c r="AO304" t="s">
        <v>798</v>
      </c>
      <c r="AP304">
        <v>20</v>
      </c>
      <c r="AR304" t="s">
        <v>150</v>
      </c>
      <c r="AS304">
        <v>20</v>
      </c>
      <c r="AU304" t="s">
        <v>799</v>
      </c>
      <c r="AV304">
        <v>20</v>
      </c>
    </row>
    <row r="305" spans="1:48" x14ac:dyDescent="0.25">
      <c r="A305" s="9">
        <v>43441.643333333333</v>
      </c>
      <c r="B305" s="9">
        <v>43441.643611111111</v>
      </c>
      <c r="C305" t="s">
        <v>142</v>
      </c>
      <c r="E305" s="19">
        <v>100</v>
      </c>
      <c r="K305" s="11">
        <v>2332</v>
      </c>
      <c r="N305" t="s">
        <v>804</v>
      </c>
      <c r="Q305" t="s">
        <v>146</v>
      </c>
      <c r="T305" t="s">
        <v>162</v>
      </c>
      <c r="W305" t="s">
        <v>854</v>
      </c>
      <c r="Z305" t="s">
        <v>258</v>
      </c>
      <c r="AD305">
        <v>0</v>
      </c>
      <c r="AG305">
        <v>0</v>
      </c>
      <c r="AI305" t="s">
        <v>796</v>
      </c>
      <c r="AJ305">
        <v>20</v>
      </c>
      <c r="AL305" t="s">
        <v>801</v>
      </c>
      <c r="AM305">
        <v>20</v>
      </c>
      <c r="AO305" t="s">
        <v>798</v>
      </c>
      <c r="AP305">
        <v>20</v>
      </c>
      <c r="AR305" t="s">
        <v>150</v>
      </c>
      <c r="AS305">
        <v>20</v>
      </c>
      <c r="AU305" t="s">
        <v>799</v>
      </c>
      <c r="AV305">
        <v>20</v>
      </c>
    </row>
    <row r="306" spans="1:48" x14ac:dyDescent="0.25">
      <c r="A306" s="9">
        <v>43441.64371527778</v>
      </c>
      <c r="B306" s="9">
        <v>43441.644259259258</v>
      </c>
      <c r="C306" t="s">
        <v>142</v>
      </c>
      <c r="E306" s="19">
        <v>80</v>
      </c>
      <c r="K306" s="11">
        <v>2332</v>
      </c>
      <c r="N306" t="s">
        <v>804</v>
      </c>
      <c r="Q306" t="s">
        <v>146</v>
      </c>
      <c r="T306" t="s">
        <v>162</v>
      </c>
      <c r="W306" t="s">
        <v>854</v>
      </c>
      <c r="Z306" t="s">
        <v>150</v>
      </c>
      <c r="AC306" t="s">
        <v>796</v>
      </c>
      <c r="AD306">
        <v>0</v>
      </c>
      <c r="AF306" t="s">
        <v>801</v>
      </c>
      <c r="AG306">
        <v>0</v>
      </c>
      <c r="AI306" t="s">
        <v>796</v>
      </c>
      <c r="AJ306">
        <v>20</v>
      </c>
      <c r="AL306" t="s">
        <v>797</v>
      </c>
      <c r="AM306">
        <v>0</v>
      </c>
      <c r="AO306" t="s">
        <v>798</v>
      </c>
      <c r="AP306">
        <v>20</v>
      </c>
      <c r="AR306" t="s">
        <v>150</v>
      </c>
      <c r="AS306">
        <v>20</v>
      </c>
      <c r="AU306" t="s">
        <v>799</v>
      </c>
      <c r="AV306">
        <v>20</v>
      </c>
    </row>
    <row r="307" spans="1:48" x14ac:dyDescent="0.25">
      <c r="A307" s="9">
        <v>43441.644537037035</v>
      </c>
      <c r="B307" s="9">
        <v>43441.644780092596</v>
      </c>
      <c r="C307" t="s">
        <v>142</v>
      </c>
      <c r="E307" s="19">
        <v>100</v>
      </c>
      <c r="K307" s="11">
        <v>2332</v>
      </c>
      <c r="N307" t="s">
        <v>804</v>
      </c>
      <c r="Q307" t="s">
        <v>146</v>
      </c>
      <c r="T307" t="s">
        <v>162</v>
      </c>
      <c r="W307" t="s">
        <v>854</v>
      </c>
      <c r="Z307" t="s">
        <v>258</v>
      </c>
      <c r="AD307">
        <v>0</v>
      </c>
      <c r="AG307">
        <v>0</v>
      </c>
      <c r="AI307" t="s">
        <v>796</v>
      </c>
      <c r="AJ307">
        <v>20</v>
      </c>
      <c r="AL307" t="s">
        <v>801</v>
      </c>
      <c r="AM307">
        <v>20</v>
      </c>
      <c r="AO307" t="s">
        <v>798</v>
      </c>
      <c r="AP307">
        <v>20</v>
      </c>
      <c r="AR307" t="s">
        <v>150</v>
      </c>
      <c r="AS307">
        <v>20</v>
      </c>
      <c r="AU307" t="s">
        <v>799</v>
      </c>
      <c r="AV307">
        <v>20</v>
      </c>
    </row>
    <row r="308" spans="1:48" x14ac:dyDescent="0.25">
      <c r="A308" s="9">
        <v>43441.644861111112</v>
      </c>
      <c r="B308" s="9">
        <v>43441.645104166666</v>
      </c>
      <c r="C308" t="s">
        <v>142</v>
      </c>
      <c r="E308" s="19">
        <v>100</v>
      </c>
      <c r="K308" s="11">
        <v>2332</v>
      </c>
      <c r="N308" t="s">
        <v>804</v>
      </c>
      <c r="Q308" t="s">
        <v>146</v>
      </c>
      <c r="T308" t="s">
        <v>162</v>
      </c>
      <c r="W308" t="s">
        <v>854</v>
      </c>
      <c r="Z308" t="s">
        <v>258</v>
      </c>
      <c r="AD308">
        <v>0</v>
      </c>
      <c r="AG308">
        <v>0</v>
      </c>
      <c r="AI308" t="s">
        <v>796</v>
      </c>
      <c r="AJ308">
        <v>20</v>
      </c>
      <c r="AL308" t="s">
        <v>801</v>
      </c>
      <c r="AM308">
        <v>20</v>
      </c>
      <c r="AO308" t="s">
        <v>798</v>
      </c>
      <c r="AP308">
        <v>20</v>
      </c>
      <c r="AR308" t="s">
        <v>150</v>
      </c>
      <c r="AS308">
        <v>20</v>
      </c>
      <c r="AU308" t="s">
        <v>799</v>
      </c>
      <c r="AV308">
        <v>20</v>
      </c>
    </row>
    <row r="309" spans="1:48" x14ac:dyDescent="0.25">
      <c r="A309" s="9">
        <v>43441.645173611112</v>
      </c>
      <c r="B309" s="9">
        <v>43441.645462962966</v>
      </c>
      <c r="C309" t="s">
        <v>142</v>
      </c>
      <c r="E309" s="19">
        <v>80</v>
      </c>
      <c r="K309" s="11">
        <v>2332</v>
      </c>
      <c r="N309" t="s">
        <v>804</v>
      </c>
      <c r="Q309" t="s">
        <v>146</v>
      </c>
      <c r="T309" t="s">
        <v>162</v>
      </c>
      <c r="W309" t="s">
        <v>854</v>
      </c>
      <c r="Z309" t="s">
        <v>258</v>
      </c>
      <c r="AD309">
        <v>0</v>
      </c>
      <c r="AG309">
        <v>0</v>
      </c>
      <c r="AI309" t="s">
        <v>800</v>
      </c>
      <c r="AJ309">
        <v>0</v>
      </c>
      <c r="AL309" t="s">
        <v>801</v>
      </c>
      <c r="AM309">
        <v>20</v>
      </c>
      <c r="AO309" t="s">
        <v>798</v>
      </c>
      <c r="AP309">
        <v>20</v>
      </c>
      <c r="AR309" t="s">
        <v>150</v>
      </c>
      <c r="AS309">
        <v>20</v>
      </c>
      <c r="AU309" t="s">
        <v>799</v>
      </c>
      <c r="AV309">
        <v>20</v>
      </c>
    </row>
    <row r="310" spans="1:48" x14ac:dyDescent="0.25">
      <c r="A310" s="9">
        <v>43441.645555555559</v>
      </c>
      <c r="B310" s="9">
        <v>43441.645798611113</v>
      </c>
      <c r="C310" t="s">
        <v>142</v>
      </c>
      <c r="E310" s="19">
        <v>80</v>
      </c>
      <c r="K310" s="11">
        <v>2332</v>
      </c>
      <c r="N310" t="s">
        <v>804</v>
      </c>
      <c r="Q310" t="s">
        <v>146</v>
      </c>
      <c r="T310" t="s">
        <v>162</v>
      </c>
      <c r="W310" t="s">
        <v>854</v>
      </c>
      <c r="Z310" t="s">
        <v>258</v>
      </c>
      <c r="AD310">
        <v>0</v>
      </c>
      <c r="AG310">
        <v>0</v>
      </c>
      <c r="AI310" t="s">
        <v>800</v>
      </c>
      <c r="AJ310">
        <v>0</v>
      </c>
      <c r="AL310" t="s">
        <v>801</v>
      </c>
      <c r="AM310">
        <v>20</v>
      </c>
      <c r="AO310" t="s">
        <v>798</v>
      </c>
      <c r="AP310">
        <v>20</v>
      </c>
      <c r="AR310" t="s">
        <v>150</v>
      </c>
      <c r="AS310">
        <v>20</v>
      </c>
      <c r="AU310" t="s">
        <v>799</v>
      </c>
      <c r="AV310">
        <v>20</v>
      </c>
    </row>
    <row r="311" spans="1:48" x14ac:dyDescent="0.25">
      <c r="A311" s="9">
        <v>43441.645891203705</v>
      </c>
      <c r="B311" s="9">
        <v>43441.646145833336</v>
      </c>
      <c r="C311" t="s">
        <v>142</v>
      </c>
      <c r="E311" s="19">
        <v>100</v>
      </c>
      <c r="K311" s="11">
        <v>2332</v>
      </c>
      <c r="N311" t="s">
        <v>804</v>
      </c>
      <c r="Q311" t="s">
        <v>146</v>
      </c>
      <c r="T311" t="s">
        <v>162</v>
      </c>
      <c r="W311" t="s">
        <v>854</v>
      </c>
      <c r="Z311" t="s">
        <v>258</v>
      </c>
      <c r="AD311">
        <v>0</v>
      </c>
      <c r="AG311">
        <v>0</v>
      </c>
      <c r="AI311" t="s">
        <v>796</v>
      </c>
      <c r="AJ311">
        <v>20</v>
      </c>
      <c r="AL311" t="s">
        <v>801</v>
      </c>
      <c r="AM311">
        <v>20</v>
      </c>
      <c r="AO311" t="s">
        <v>798</v>
      </c>
      <c r="AP311">
        <v>20</v>
      </c>
      <c r="AR311" t="s">
        <v>150</v>
      </c>
      <c r="AS311">
        <v>20</v>
      </c>
      <c r="AU311" t="s">
        <v>799</v>
      </c>
      <c r="AV311">
        <v>20</v>
      </c>
    </row>
    <row r="312" spans="1:48" x14ac:dyDescent="0.25">
      <c r="A312" s="9">
        <v>43441.646469907406</v>
      </c>
      <c r="B312" s="9">
        <v>43441.646724537037</v>
      </c>
      <c r="C312" t="s">
        <v>142</v>
      </c>
      <c r="E312" s="19">
        <v>100</v>
      </c>
      <c r="K312" s="11">
        <v>2332</v>
      </c>
      <c r="N312" t="s">
        <v>804</v>
      </c>
      <c r="Q312" t="s">
        <v>146</v>
      </c>
      <c r="T312" t="s">
        <v>162</v>
      </c>
      <c r="W312" t="s">
        <v>854</v>
      </c>
      <c r="Z312" t="s">
        <v>258</v>
      </c>
      <c r="AD312">
        <v>0</v>
      </c>
      <c r="AG312">
        <v>0</v>
      </c>
      <c r="AI312" t="s">
        <v>796</v>
      </c>
      <c r="AJ312">
        <v>20</v>
      </c>
      <c r="AL312" t="s">
        <v>801</v>
      </c>
      <c r="AM312">
        <v>20</v>
      </c>
      <c r="AO312" t="s">
        <v>798</v>
      </c>
      <c r="AP312">
        <v>20</v>
      </c>
      <c r="AR312" t="s">
        <v>150</v>
      </c>
      <c r="AS312">
        <v>20</v>
      </c>
      <c r="AU312" t="s">
        <v>799</v>
      </c>
      <c r="AV312">
        <v>20</v>
      </c>
    </row>
    <row r="313" spans="1:48" x14ac:dyDescent="0.25">
      <c r="A313" s="9">
        <v>43441.646770833337</v>
      </c>
      <c r="B313" s="9">
        <v>43441.647037037037</v>
      </c>
      <c r="C313" t="s">
        <v>142</v>
      </c>
      <c r="E313" s="19">
        <v>80</v>
      </c>
      <c r="K313" s="11">
        <v>2332</v>
      </c>
      <c r="N313" t="s">
        <v>804</v>
      </c>
      <c r="Q313" t="s">
        <v>146</v>
      </c>
      <c r="T313" t="s">
        <v>162</v>
      </c>
      <c r="W313" t="s">
        <v>854</v>
      </c>
      <c r="Z313" t="s">
        <v>258</v>
      </c>
      <c r="AD313">
        <v>0</v>
      </c>
      <c r="AG313">
        <v>0</v>
      </c>
      <c r="AI313" t="s">
        <v>800</v>
      </c>
      <c r="AJ313">
        <v>0</v>
      </c>
      <c r="AL313" t="s">
        <v>801</v>
      </c>
      <c r="AM313">
        <v>20</v>
      </c>
      <c r="AO313" t="s">
        <v>798</v>
      </c>
      <c r="AP313">
        <v>20</v>
      </c>
      <c r="AR313" t="s">
        <v>150</v>
      </c>
      <c r="AS313">
        <v>20</v>
      </c>
      <c r="AU313" t="s">
        <v>799</v>
      </c>
      <c r="AV313">
        <v>20</v>
      </c>
    </row>
    <row r="314" spans="1:48" x14ac:dyDescent="0.25">
      <c r="A314" s="27" t="s">
        <v>802</v>
      </c>
      <c r="B314" s="27" t="s">
        <v>803</v>
      </c>
      <c r="C314" t="s">
        <v>142</v>
      </c>
      <c r="E314" s="19">
        <v>60</v>
      </c>
      <c r="K314" s="11">
        <v>2202</v>
      </c>
      <c r="N314" t="s">
        <v>804</v>
      </c>
      <c r="Q314" t="s">
        <v>336</v>
      </c>
      <c r="T314" t="s">
        <v>162</v>
      </c>
      <c r="W314" t="s">
        <v>805</v>
      </c>
      <c r="AC314" t="s">
        <v>796</v>
      </c>
      <c r="AD314">
        <v>0</v>
      </c>
      <c r="AF314" t="s">
        <v>801</v>
      </c>
      <c r="AG314">
        <v>0</v>
      </c>
      <c r="AJ314">
        <v>0</v>
      </c>
      <c r="AM314">
        <v>0</v>
      </c>
      <c r="AO314" t="s">
        <v>798</v>
      </c>
      <c r="AP314">
        <v>20</v>
      </c>
      <c r="AR314" t="s">
        <v>150</v>
      </c>
      <c r="AS314">
        <v>20</v>
      </c>
      <c r="AU314" t="s">
        <v>799</v>
      </c>
      <c r="AV314">
        <v>20</v>
      </c>
    </row>
    <row r="315" spans="1:48" x14ac:dyDescent="0.25">
      <c r="A315" s="27" t="s">
        <v>806</v>
      </c>
      <c r="B315" s="27" t="s">
        <v>807</v>
      </c>
      <c r="C315" t="s">
        <v>142</v>
      </c>
      <c r="E315" s="19">
        <v>60</v>
      </c>
      <c r="K315" s="11">
        <v>2202</v>
      </c>
      <c r="N315" t="s">
        <v>804</v>
      </c>
      <c r="Q315" t="s">
        <v>336</v>
      </c>
      <c r="T315" t="s">
        <v>171</v>
      </c>
      <c r="W315" t="s">
        <v>805</v>
      </c>
      <c r="AC315" t="s">
        <v>796</v>
      </c>
      <c r="AD315">
        <v>0</v>
      </c>
      <c r="AF315" t="s">
        <v>801</v>
      </c>
      <c r="AG315">
        <v>0</v>
      </c>
      <c r="AJ315">
        <v>0</v>
      </c>
      <c r="AM315">
        <v>0</v>
      </c>
      <c r="AO315" t="s">
        <v>798</v>
      </c>
      <c r="AP315">
        <v>20</v>
      </c>
      <c r="AR315" t="s">
        <v>150</v>
      </c>
      <c r="AS315">
        <v>20</v>
      </c>
      <c r="AU315" t="s">
        <v>799</v>
      </c>
      <c r="AV315">
        <v>20</v>
      </c>
    </row>
    <row r="316" spans="1:48" x14ac:dyDescent="0.25">
      <c r="A316" s="27" t="s">
        <v>808</v>
      </c>
      <c r="B316" s="27" t="s">
        <v>809</v>
      </c>
      <c r="C316" t="s">
        <v>142</v>
      </c>
      <c r="E316" s="19">
        <v>60</v>
      </c>
      <c r="K316" s="11">
        <v>2202</v>
      </c>
      <c r="N316" t="s">
        <v>804</v>
      </c>
      <c r="Q316" t="s">
        <v>336</v>
      </c>
      <c r="T316" t="s">
        <v>162</v>
      </c>
      <c r="W316" t="s">
        <v>810</v>
      </c>
      <c r="AC316" t="s">
        <v>796</v>
      </c>
      <c r="AD316">
        <v>0</v>
      </c>
      <c r="AF316" t="s">
        <v>801</v>
      </c>
      <c r="AG316">
        <v>0</v>
      </c>
      <c r="AJ316">
        <v>0</v>
      </c>
      <c r="AM316">
        <v>0</v>
      </c>
      <c r="AO316" t="s">
        <v>798</v>
      </c>
      <c r="AP316">
        <v>20</v>
      </c>
      <c r="AR316" t="s">
        <v>150</v>
      </c>
      <c r="AS316">
        <v>20</v>
      </c>
      <c r="AU316" t="s">
        <v>799</v>
      </c>
      <c r="AV316">
        <v>20</v>
      </c>
    </row>
    <row r="317" spans="1:48" x14ac:dyDescent="0.25">
      <c r="A317" s="27" t="s">
        <v>811</v>
      </c>
      <c r="B317" s="27" t="s">
        <v>812</v>
      </c>
      <c r="C317" t="s">
        <v>142</v>
      </c>
      <c r="E317" s="19">
        <v>60</v>
      </c>
      <c r="K317" s="11">
        <v>2202</v>
      </c>
      <c r="N317" t="s">
        <v>804</v>
      </c>
      <c r="Q317" t="s">
        <v>336</v>
      </c>
      <c r="T317" t="s">
        <v>162</v>
      </c>
      <c r="W317" t="s">
        <v>810</v>
      </c>
      <c r="AC317" t="s">
        <v>796</v>
      </c>
      <c r="AD317">
        <v>0</v>
      </c>
      <c r="AF317" t="s">
        <v>801</v>
      </c>
      <c r="AG317">
        <v>0</v>
      </c>
      <c r="AJ317">
        <v>0</v>
      </c>
      <c r="AM317">
        <v>0</v>
      </c>
      <c r="AO317" t="s">
        <v>798</v>
      </c>
      <c r="AP317">
        <v>20</v>
      </c>
      <c r="AR317" t="s">
        <v>150</v>
      </c>
      <c r="AS317">
        <v>20</v>
      </c>
      <c r="AU317" t="s">
        <v>799</v>
      </c>
      <c r="AV317">
        <v>20</v>
      </c>
    </row>
    <row r="318" spans="1:48" x14ac:dyDescent="0.25">
      <c r="A318" s="27" t="s">
        <v>813</v>
      </c>
      <c r="B318" s="27" t="s">
        <v>814</v>
      </c>
      <c r="C318" t="s">
        <v>142</v>
      </c>
      <c r="E318" s="19">
        <v>40</v>
      </c>
      <c r="K318" s="11">
        <v>2202</v>
      </c>
      <c r="N318" t="s">
        <v>804</v>
      </c>
      <c r="Q318" t="s">
        <v>336</v>
      </c>
      <c r="T318" t="s">
        <v>162</v>
      </c>
      <c r="W318" t="s">
        <v>805</v>
      </c>
      <c r="AC318" t="s">
        <v>796</v>
      </c>
      <c r="AD318">
        <v>0</v>
      </c>
      <c r="AF318" t="s">
        <v>797</v>
      </c>
      <c r="AG318">
        <v>0</v>
      </c>
      <c r="AJ318">
        <v>0</v>
      </c>
      <c r="AM318">
        <v>0</v>
      </c>
      <c r="AO318" t="s">
        <v>798</v>
      </c>
      <c r="AP318">
        <v>20</v>
      </c>
      <c r="AR318" t="s">
        <v>150</v>
      </c>
      <c r="AS318">
        <v>20</v>
      </c>
      <c r="AU318" t="s">
        <v>258</v>
      </c>
      <c r="AV318">
        <v>0</v>
      </c>
    </row>
    <row r="319" spans="1:48" x14ac:dyDescent="0.25">
      <c r="A319" s="27" t="s">
        <v>815</v>
      </c>
      <c r="B319" s="27" t="s">
        <v>816</v>
      </c>
      <c r="C319" t="s">
        <v>142</v>
      </c>
      <c r="E319" s="19">
        <v>60</v>
      </c>
      <c r="K319" s="11">
        <v>2202</v>
      </c>
      <c r="N319" t="s">
        <v>804</v>
      </c>
      <c r="Q319" t="s">
        <v>336</v>
      </c>
      <c r="T319" t="s">
        <v>162</v>
      </c>
      <c r="W319" t="s">
        <v>810</v>
      </c>
      <c r="AC319" t="s">
        <v>796</v>
      </c>
      <c r="AD319">
        <v>0</v>
      </c>
      <c r="AF319" t="s">
        <v>801</v>
      </c>
      <c r="AG319">
        <v>0</v>
      </c>
      <c r="AJ319">
        <v>0</v>
      </c>
      <c r="AM319">
        <v>0</v>
      </c>
      <c r="AO319" t="s">
        <v>798</v>
      </c>
      <c r="AP319">
        <v>20</v>
      </c>
      <c r="AR319" t="s">
        <v>150</v>
      </c>
      <c r="AS319">
        <v>20</v>
      </c>
      <c r="AU319" t="s">
        <v>799</v>
      </c>
      <c r="AV319">
        <v>20</v>
      </c>
    </row>
    <row r="320" spans="1:48" x14ac:dyDescent="0.25">
      <c r="A320" t="s">
        <v>817</v>
      </c>
      <c r="B320" t="s">
        <v>818</v>
      </c>
      <c r="C320" t="s">
        <v>142</v>
      </c>
      <c r="E320" s="19">
        <v>40</v>
      </c>
      <c r="K320" s="11">
        <v>2202</v>
      </c>
      <c r="N320" t="s">
        <v>804</v>
      </c>
      <c r="Q320" t="s">
        <v>336</v>
      </c>
      <c r="T320" t="s">
        <v>162</v>
      </c>
      <c r="W320" t="s">
        <v>810</v>
      </c>
      <c r="AC320" t="s">
        <v>796</v>
      </c>
      <c r="AD320">
        <v>0</v>
      </c>
      <c r="AF320" t="s">
        <v>797</v>
      </c>
      <c r="AG320">
        <v>0</v>
      </c>
      <c r="AJ320">
        <v>0</v>
      </c>
      <c r="AM320">
        <v>0</v>
      </c>
      <c r="AO320" t="s">
        <v>798</v>
      </c>
      <c r="AP320">
        <v>20</v>
      </c>
      <c r="AR320" t="s">
        <v>150</v>
      </c>
      <c r="AS320">
        <v>20</v>
      </c>
      <c r="AU320" t="s">
        <v>258</v>
      </c>
      <c r="AV320">
        <v>0</v>
      </c>
    </row>
    <row r="321" spans="1:50" x14ac:dyDescent="0.25">
      <c r="A321" t="s">
        <v>819</v>
      </c>
      <c r="B321" t="s">
        <v>820</v>
      </c>
      <c r="C321" t="s">
        <v>142</v>
      </c>
      <c r="E321" s="19">
        <v>60</v>
      </c>
      <c r="K321" s="11">
        <v>2277</v>
      </c>
      <c r="N321" t="s">
        <v>804</v>
      </c>
      <c r="Q321" t="s">
        <v>146</v>
      </c>
      <c r="T321" t="s">
        <v>190</v>
      </c>
      <c r="W321" t="s">
        <v>810</v>
      </c>
      <c r="AC321" t="s">
        <v>796</v>
      </c>
      <c r="AD321">
        <v>0</v>
      </c>
      <c r="AF321" t="s">
        <v>797</v>
      </c>
      <c r="AG321">
        <v>0</v>
      </c>
      <c r="AJ321">
        <v>0</v>
      </c>
      <c r="AM321">
        <v>0</v>
      </c>
      <c r="AO321" t="s">
        <v>798</v>
      </c>
      <c r="AP321">
        <v>20</v>
      </c>
      <c r="AR321" t="s">
        <v>150</v>
      </c>
      <c r="AS321">
        <v>20</v>
      </c>
      <c r="AU321" t="s">
        <v>799</v>
      </c>
      <c r="AV321">
        <v>20</v>
      </c>
      <c r="AX321" t="s">
        <v>821</v>
      </c>
    </row>
    <row r="322" spans="1:50" x14ac:dyDescent="0.25">
      <c r="A322" t="s">
        <v>822</v>
      </c>
      <c r="B322" t="s">
        <v>823</v>
      </c>
      <c r="C322" t="s">
        <v>142</v>
      </c>
      <c r="E322" s="19">
        <v>60</v>
      </c>
      <c r="K322" s="11">
        <v>2277</v>
      </c>
      <c r="N322" t="s">
        <v>804</v>
      </c>
      <c r="Q322" t="s">
        <v>146</v>
      </c>
      <c r="T322" t="s">
        <v>190</v>
      </c>
      <c r="W322" t="s">
        <v>810</v>
      </c>
      <c r="AC322" t="s">
        <v>796</v>
      </c>
      <c r="AD322">
        <v>0</v>
      </c>
      <c r="AF322" t="s">
        <v>801</v>
      </c>
      <c r="AG322">
        <v>0</v>
      </c>
      <c r="AJ322">
        <v>0</v>
      </c>
      <c r="AM322">
        <v>0</v>
      </c>
      <c r="AO322" t="s">
        <v>798</v>
      </c>
      <c r="AP322">
        <v>20</v>
      </c>
      <c r="AR322" t="s">
        <v>150</v>
      </c>
      <c r="AS322">
        <v>20</v>
      </c>
      <c r="AU322" t="s">
        <v>799</v>
      </c>
      <c r="AV322">
        <v>20</v>
      </c>
      <c r="AX322" t="s">
        <v>821</v>
      </c>
    </row>
    <row r="323" spans="1:50" x14ac:dyDescent="0.25">
      <c r="A323" t="s">
        <v>824</v>
      </c>
      <c r="B323" t="s">
        <v>825</v>
      </c>
      <c r="C323" t="s">
        <v>142</v>
      </c>
      <c r="E323" s="19">
        <v>60</v>
      </c>
      <c r="K323" s="11">
        <v>2277</v>
      </c>
      <c r="N323" t="s">
        <v>804</v>
      </c>
      <c r="Q323" t="s">
        <v>146</v>
      </c>
      <c r="T323" t="s">
        <v>190</v>
      </c>
      <c r="W323" t="s">
        <v>810</v>
      </c>
      <c r="AC323" t="s">
        <v>796</v>
      </c>
      <c r="AD323">
        <v>0</v>
      </c>
      <c r="AF323" t="s">
        <v>801</v>
      </c>
      <c r="AG323">
        <v>0</v>
      </c>
      <c r="AJ323">
        <v>0</v>
      </c>
      <c r="AM323">
        <v>0</v>
      </c>
      <c r="AO323" t="s">
        <v>798</v>
      </c>
      <c r="AP323">
        <v>20</v>
      </c>
      <c r="AR323" t="s">
        <v>150</v>
      </c>
      <c r="AS323">
        <v>20</v>
      </c>
      <c r="AU323" t="s">
        <v>799</v>
      </c>
      <c r="AV323">
        <v>20</v>
      </c>
      <c r="AX323" t="s">
        <v>821</v>
      </c>
    </row>
    <row r="324" spans="1:50" x14ac:dyDescent="0.25">
      <c r="A324" t="s">
        <v>826</v>
      </c>
      <c r="B324" t="s">
        <v>827</v>
      </c>
      <c r="C324" t="s">
        <v>142</v>
      </c>
      <c r="E324" s="19">
        <v>60</v>
      </c>
      <c r="K324" s="11">
        <v>2277</v>
      </c>
      <c r="N324" t="s">
        <v>804</v>
      </c>
      <c r="Q324" t="s">
        <v>146</v>
      </c>
      <c r="T324" t="s">
        <v>190</v>
      </c>
      <c r="W324" t="s">
        <v>810</v>
      </c>
      <c r="AC324" t="s">
        <v>796</v>
      </c>
      <c r="AD324">
        <v>0</v>
      </c>
      <c r="AF324" t="s">
        <v>801</v>
      </c>
      <c r="AG324">
        <v>0</v>
      </c>
      <c r="AJ324">
        <v>0</v>
      </c>
      <c r="AM324">
        <v>0</v>
      </c>
      <c r="AO324" t="s">
        <v>798</v>
      </c>
      <c r="AP324">
        <v>20</v>
      </c>
      <c r="AR324" t="s">
        <v>150</v>
      </c>
      <c r="AS324">
        <v>20</v>
      </c>
      <c r="AU324" t="s">
        <v>799</v>
      </c>
      <c r="AV324">
        <v>20</v>
      </c>
      <c r="AX324" t="s">
        <v>821</v>
      </c>
    </row>
    <row r="325" spans="1:50" x14ac:dyDescent="0.25">
      <c r="A325" t="s">
        <v>834</v>
      </c>
      <c r="B325" t="s">
        <v>835</v>
      </c>
      <c r="C325" t="s">
        <v>142</v>
      </c>
      <c r="E325" s="19">
        <v>60</v>
      </c>
      <c r="K325" s="11">
        <v>2277</v>
      </c>
      <c r="N325" t="s">
        <v>804</v>
      </c>
      <c r="Q325" t="s">
        <v>146</v>
      </c>
      <c r="T325" t="s">
        <v>190</v>
      </c>
      <c r="W325" t="s">
        <v>810</v>
      </c>
      <c r="AC325" t="s">
        <v>796</v>
      </c>
      <c r="AD325">
        <v>0</v>
      </c>
      <c r="AF325" t="s">
        <v>801</v>
      </c>
      <c r="AG325">
        <v>0</v>
      </c>
      <c r="AJ325">
        <v>0</v>
      </c>
      <c r="AM325">
        <v>0</v>
      </c>
      <c r="AO325" t="s">
        <v>798</v>
      </c>
      <c r="AP325">
        <v>20</v>
      </c>
      <c r="AR325" t="s">
        <v>150</v>
      </c>
      <c r="AS325">
        <v>20</v>
      </c>
      <c r="AU325" t="s">
        <v>799</v>
      </c>
      <c r="AV325">
        <v>20</v>
      </c>
      <c r="AX325" t="s">
        <v>836</v>
      </c>
    </row>
    <row r="326" spans="1:50" x14ac:dyDescent="0.25">
      <c r="A326" t="s">
        <v>828</v>
      </c>
      <c r="B326" t="s">
        <v>829</v>
      </c>
      <c r="C326" t="s">
        <v>142</v>
      </c>
      <c r="E326" s="19">
        <v>60</v>
      </c>
      <c r="K326" s="11">
        <v>2277</v>
      </c>
      <c r="N326" t="s">
        <v>804</v>
      </c>
      <c r="Q326" t="s">
        <v>146</v>
      </c>
      <c r="T326" t="s">
        <v>190</v>
      </c>
      <c r="W326" t="s">
        <v>810</v>
      </c>
      <c r="AC326" t="s">
        <v>796</v>
      </c>
      <c r="AD326">
        <v>0</v>
      </c>
      <c r="AF326" t="s">
        <v>801</v>
      </c>
      <c r="AG326">
        <v>0</v>
      </c>
      <c r="AJ326">
        <v>0</v>
      </c>
      <c r="AM326">
        <v>0</v>
      </c>
      <c r="AO326" t="s">
        <v>798</v>
      </c>
      <c r="AP326">
        <v>20</v>
      </c>
      <c r="AR326" t="s">
        <v>150</v>
      </c>
      <c r="AS326">
        <v>20</v>
      </c>
      <c r="AU326" t="s">
        <v>799</v>
      </c>
      <c r="AV326">
        <v>20</v>
      </c>
      <c r="AX326" t="s">
        <v>830</v>
      </c>
    </row>
    <row r="327" spans="1:50" x14ac:dyDescent="0.25">
      <c r="A327" t="s">
        <v>831</v>
      </c>
      <c r="B327" t="s">
        <v>832</v>
      </c>
      <c r="C327" t="s">
        <v>142</v>
      </c>
      <c r="E327" s="19">
        <v>60</v>
      </c>
      <c r="K327" s="11">
        <v>2277</v>
      </c>
      <c r="N327" t="s">
        <v>804</v>
      </c>
      <c r="Q327" t="s">
        <v>146</v>
      </c>
      <c r="T327" t="s">
        <v>190</v>
      </c>
      <c r="W327" t="s">
        <v>805</v>
      </c>
      <c r="AC327" t="s">
        <v>796</v>
      </c>
      <c r="AD327">
        <v>0</v>
      </c>
      <c r="AF327" t="s">
        <v>801</v>
      </c>
      <c r="AG327">
        <v>0</v>
      </c>
      <c r="AJ327">
        <v>0</v>
      </c>
      <c r="AM327">
        <v>0</v>
      </c>
      <c r="AO327" t="s">
        <v>798</v>
      </c>
      <c r="AP327">
        <v>20</v>
      </c>
      <c r="AR327" t="s">
        <v>150</v>
      </c>
      <c r="AS327">
        <v>20</v>
      </c>
      <c r="AU327" t="s">
        <v>799</v>
      </c>
      <c r="AV327">
        <v>20</v>
      </c>
      <c r="AX327" t="s">
        <v>833</v>
      </c>
    </row>
    <row r="328" spans="1:50" x14ac:dyDescent="0.25">
      <c r="A328" t="s">
        <v>837</v>
      </c>
      <c r="B328" t="s">
        <v>838</v>
      </c>
      <c r="C328" t="s">
        <v>142</v>
      </c>
      <c r="E328" s="19">
        <v>60</v>
      </c>
      <c r="K328" s="11">
        <v>2277</v>
      </c>
      <c r="N328" t="s">
        <v>804</v>
      </c>
      <c r="Q328" t="s">
        <v>146</v>
      </c>
      <c r="T328" t="s">
        <v>190</v>
      </c>
      <c r="W328" t="s">
        <v>805</v>
      </c>
      <c r="AC328" t="s">
        <v>796</v>
      </c>
      <c r="AD328">
        <v>0</v>
      </c>
      <c r="AF328" t="s">
        <v>801</v>
      </c>
      <c r="AG328">
        <v>0</v>
      </c>
      <c r="AJ328">
        <v>0</v>
      </c>
      <c r="AM328">
        <v>0</v>
      </c>
      <c r="AO328" t="s">
        <v>798</v>
      </c>
      <c r="AP328">
        <v>20</v>
      </c>
      <c r="AR328" t="s">
        <v>150</v>
      </c>
      <c r="AS328">
        <v>20</v>
      </c>
      <c r="AU328" t="s">
        <v>799</v>
      </c>
      <c r="AV328">
        <v>20</v>
      </c>
      <c r="AX328" t="s">
        <v>839</v>
      </c>
    </row>
    <row r="329" spans="1:50" x14ac:dyDescent="0.25">
      <c r="A329" t="s">
        <v>840</v>
      </c>
      <c r="B329" t="s">
        <v>841</v>
      </c>
      <c r="C329" t="s">
        <v>142</v>
      </c>
      <c r="E329" s="19">
        <v>60</v>
      </c>
      <c r="K329" s="11">
        <v>2102</v>
      </c>
      <c r="N329" t="s">
        <v>804</v>
      </c>
      <c r="Q329" t="s">
        <v>257</v>
      </c>
      <c r="T329" t="s">
        <v>339</v>
      </c>
      <c r="W329" t="s">
        <v>810</v>
      </c>
      <c r="AC329" t="s">
        <v>796</v>
      </c>
      <c r="AD329">
        <v>0</v>
      </c>
      <c r="AF329" t="s">
        <v>801</v>
      </c>
      <c r="AG329">
        <v>0</v>
      </c>
      <c r="AJ329">
        <v>0</v>
      </c>
      <c r="AM329">
        <v>0</v>
      </c>
      <c r="AO329" t="s">
        <v>798</v>
      </c>
      <c r="AP329">
        <v>20</v>
      </c>
      <c r="AR329" t="s">
        <v>150</v>
      </c>
      <c r="AS329">
        <v>20</v>
      </c>
      <c r="AU329" t="s">
        <v>799</v>
      </c>
      <c r="AV329">
        <v>20</v>
      </c>
    </row>
    <row r="330" spans="1:50" x14ac:dyDescent="0.25">
      <c r="A330" t="s">
        <v>842</v>
      </c>
      <c r="B330" t="s">
        <v>843</v>
      </c>
      <c r="C330" t="s">
        <v>142</v>
      </c>
      <c r="E330" s="19">
        <v>60</v>
      </c>
      <c r="K330" s="11">
        <v>2102</v>
      </c>
      <c r="N330" t="s">
        <v>255</v>
      </c>
      <c r="Q330" t="s">
        <v>257</v>
      </c>
      <c r="T330" t="s">
        <v>339</v>
      </c>
      <c r="W330" t="s">
        <v>810</v>
      </c>
      <c r="AC330" t="s">
        <v>796</v>
      </c>
      <c r="AD330">
        <v>0</v>
      </c>
      <c r="AF330" t="s">
        <v>801</v>
      </c>
      <c r="AG330">
        <v>0</v>
      </c>
      <c r="AJ330">
        <v>0</v>
      </c>
      <c r="AM330">
        <v>0</v>
      </c>
      <c r="AO330" t="s">
        <v>798</v>
      </c>
      <c r="AP330">
        <v>20</v>
      </c>
      <c r="AR330" t="s">
        <v>150</v>
      </c>
      <c r="AS330">
        <v>20</v>
      </c>
      <c r="AU330" t="s">
        <v>799</v>
      </c>
      <c r="AV330">
        <v>20</v>
      </c>
    </row>
    <row r="331" spans="1:50" x14ac:dyDescent="0.25">
      <c r="A331" t="s">
        <v>844</v>
      </c>
      <c r="B331" t="s">
        <v>845</v>
      </c>
      <c r="C331" t="s">
        <v>142</v>
      </c>
      <c r="E331" s="19">
        <v>60</v>
      </c>
      <c r="K331" s="11">
        <v>2202</v>
      </c>
      <c r="N331" t="s">
        <v>255</v>
      </c>
      <c r="Q331" t="s">
        <v>257</v>
      </c>
      <c r="T331" t="s">
        <v>795</v>
      </c>
      <c r="W331" t="s">
        <v>810</v>
      </c>
      <c r="AC331" t="s">
        <v>796</v>
      </c>
      <c r="AD331">
        <v>0</v>
      </c>
      <c r="AF331" t="s">
        <v>801</v>
      </c>
      <c r="AG331">
        <v>0</v>
      </c>
      <c r="AJ331">
        <v>0</v>
      </c>
      <c r="AM331">
        <v>0</v>
      </c>
      <c r="AO331" t="s">
        <v>798</v>
      </c>
      <c r="AP331">
        <v>20</v>
      </c>
      <c r="AR331" t="s">
        <v>150</v>
      </c>
      <c r="AS331">
        <v>20</v>
      </c>
      <c r="AU331" t="s">
        <v>799</v>
      </c>
      <c r="AV331">
        <v>20</v>
      </c>
    </row>
    <row r="332" spans="1:50" x14ac:dyDescent="0.25">
      <c r="A332" t="s">
        <v>846</v>
      </c>
      <c r="B332" t="s">
        <v>847</v>
      </c>
      <c r="C332" t="s">
        <v>142</v>
      </c>
      <c r="E332" s="19">
        <v>40</v>
      </c>
      <c r="K332" s="11">
        <v>2202</v>
      </c>
      <c r="N332" t="s">
        <v>255</v>
      </c>
      <c r="Q332" t="s">
        <v>257</v>
      </c>
      <c r="T332" t="s">
        <v>795</v>
      </c>
      <c r="W332" t="s">
        <v>810</v>
      </c>
      <c r="AC332" t="s">
        <v>796</v>
      </c>
      <c r="AD332">
        <v>0</v>
      </c>
      <c r="AF332" t="s">
        <v>797</v>
      </c>
      <c r="AG332">
        <v>0</v>
      </c>
      <c r="AJ332">
        <v>0</v>
      </c>
      <c r="AM332">
        <v>0</v>
      </c>
      <c r="AO332" t="s">
        <v>798</v>
      </c>
      <c r="AP332">
        <v>20</v>
      </c>
      <c r="AR332" t="s">
        <v>150</v>
      </c>
      <c r="AS332">
        <v>20</v>
      </c>
      <c r="AU332" t="s">
        <v>258</v>
      </c>
      <c r="AV332">
        <v>0</v>
      </c>
    </row>
    <row r="333" spans="1:50" x14ac:dyDescent="0.25">
      <c r="A333" t="s">
        <v>848</v>
      </c>
      <c r="B333" t="s">
        <v>849</v>
      </c>
      <c r="C333" t="s">
        <v>142</v>
      </c>
      <c r="E333" s="19">
        <v>60</v>
      </c>
      <c r="K333" s="11">
        <v>2202</v>
      </c>
      <c r="N333" t="s">
        <v>804</v>
      </c>
      <c r="Q333" t="s">
        <v>257</v>
      </c>
      <c r="T333" t="s">
        <v>339</v>
      </c>
      <c r="W333" t="s">
        <v>810</v>
      </c>
      <c r="AC333" t="s">
        <v>796</v>
      </c>
      <c r="AD333">
        <v>0</v>
      </c>
      <c r="AF333" t="s">
        <v>797</v>
      </c>
      <c r="AG333">
        <v>0</v>
      </c>
      <c r="AJ333">
        <v>0</v>
      </c>
      <c r="AM333">
        <v>0</v>
      </c>
      <c r="AO333" t="s">
        <v>798</v>
      </c>
      <c r="AP333">
        <v>20</v>
      </c>
      <c r="AR333" t="s">
        <v>150</v>
      </c>
      <c r="AS333">
        <v>20</v>
      </c>
      <c r="AU333" t="s">
        <v>799</v>
      </c>
      <c r="AV333">
        <v>20</v>
      </c>
    </row>
    <row r="334" spans="1:50" x14ac:dyDescent="0.25">
      <c r="A334" t="s">
        <v>850</v>
      </c>
      <c r="B334" t="s">
        <v>851</v>
      </c>
      <c r="C334" t="s">
        <v>142</v>
      </c>
      <c r="E334" s="19">
        <v>60</v>
      </c>
      <c r="K334" s="11">
        <v>2277</v>
      </c>
      <c r="N334" t="s">
        <v>804</v>
      </c>
      <c r="Q334" t="s">
        <v>146</v>
      </c>
      <c r="T334" t="s">
        <v>190</v>
      </c>
      <c r="W334" t="s">
        <v>805</v>
      </c>
      <c r="AC334" t="s">
        <v>796</v>
      </c>
      <c r="AD334">
        <v>0</v>
      </c>
      <c r="AF334" t="s">
        <v>801</v>
      </c>
      <c r="AG334">
        <v>0</v>
      </c>
      <c r="AJ334">
        <v>0</v>
      </c>
      <c r="AM334">
        <v>0</v>
      </c>
      <c r="AO334" t="s">
        <v>798</v>
      </c>
      <c r="AP334">
        <v>20</v>
      </c>
      <c r="AR334" t="s">
        <v>150</v>
      </c>
      <c r="AS334">
        <v>20</v>
      </c>
      <c r="AU334" t="s">
        <v>799</v>
      </c>
      <c r="AV334">
        <v>20</v>
      </c>
    </row>
    <row r="335" spans="1:50" x14ac:dyDescent="0.25">
      <c r="A335" t="s">
        <v>852</v>
      </c>
      <c r="B335" t="s">
        <v>853</v>
      </c>
      <c r="C335" t="s">
        <v>142</v>
      </c>
      <c r="E335" s="19">
        <v>100</v>
      </c>
      <c r="K335" s="11">
        <v>2277</v>
      </c>
      <c r="N335" t="s">
        <v>804</v>
      </c>
      <c r="Q335" t="s">
        <v>146</v>
      </c>
      <c r="T335" t="s">
        <v>190</v>
      </c>
      <c r="W335" t="s">
        <v>805</v>
      </c>
      <c r="Z335" t="s">
        <v>150</v>
      </c>
      <c r="AC335" t="s">
        <v>796</v>
      </c>
      <c r="AD335">
        <v>0</v>
      </c>
      <c r="AF335" t="s">
        <v>801</v>
      </c>
      <c r="AG335">
        <v>0</v>
      </c>
      <c r="AI335" t="s">
        <v>796</v>
      </c>
      <c r="AJ335">
        <v>20</v>
      </c>
      <c r="AL335" t="s">
        <v>801</v>
      </c>
      <c r="AM335">
        <v>20</v>
      </c>
      <c r="AO335" t="s">
        <v>798</v>
      </c>
      <c r="AP335">
        <v>20</v>
      </c>
      <c r="AR335" t="s">
        <v>150</v>
      </c>
      <c r="AS335">
        <v>20</v>
      </c>
      <c r="AU335" t="s">
        <v>799</v>
      </c>
      <c r="AV335">
        <v>20</v>
      </c>
    </row>
    <row r="336" spans="1:50" x14ac:dyDescent="0.25">
      <c r="A336" t="s">
        <v>875</v>
      </c>
      <c r="B336" t="s">
        <v>876</v>
      </c>
      <c r="C336" t="s">
        <v>142</v>
      </c>
      <c r="E336" s="19">
        <v>100</v>
      </c>
      <c r="K336" s="11">
        <v>2801</v>
      </c>
      <c r="N336" t="s">
        <v>804</v>
      </c>
      <c r="Q336" t="s">
        <v>257</v>
      </c>
      <c r="T336" t="s">
        <v>339</v>
      </c>
      <c r="W336" t="s">
        <v>854</v>
      </c>
      <c r="Z336" t="s">
        <v>258</v>
      </c>
      <c r="AD336">
        <v>0</v>
      </c>
      <c r="AG336">
        <v>0</v>
      </c>
      <c r="AI336" t="s">
        <v>796</v>
      </c>
      <c r="AJ336">
        <v>20</v>
      </c>
      <c r="AL336" t="s">
        <v>801</v>
      </c>
      <c r="AM336">
        <v>20</v>
      </c>
      <c r="AO336" t="s">
        <v>798</v>
      </c>
      <c r="AP336">
        <v>20</v>
      </c>
      <c r="AR336" t="s">
        <v>150</v>
      </c>
      <c r="AS336">
        <v>20</v>
      </c>
      <c r="AU336" t="s">
        <v>799</v>
      </c>
      <c r="AV336">
        <v>20</v>
      </c>
      <c r="AX336" t="s">
        <v>877</v>
      </c>
    </row>
    <row r="337" spans="1:50" x14ac:dyDescent="0.25">
      <c r="A337" t="s">
        <v>878</v>
      </c>
      <c r="B337" t="s">
        <v>879</v>
      </c>
      <c r="C337" t="s">
        <v>142</v>
      </c>
      <c r="E337" s="19">
        <v>100</v>
      </c>
      <c r="K337" s="11">
        <v>2801</v>
      </c>
      <c r="N337" t="s">
        <v>804</v>
      </c>
      <c r="Q337" t="s">
        <v>257</v>
      </c>
      <c r="T337" t="s">
        <v>339</v>
      </c>
      <c r="W337" t="s">
        <v>854</v>
      </c>
      <c r="Z337" t="s">
        <v>258</v>
      </c>
      <c r="AD337">
        <v>0</v>
      </c>
      <c r="AG337">
        <v>0</v>
      </c>
      <c r="AI337" t="s">
        <v>796</v>
      </c>
      <c r="AJ337">
        <v>20</v>
      </c>
      <c r="AL337" t="s">
        <v>801</v>
      </c>
      <c r="AM337">
        <v>20</v>
      </c>
      <c r="AO337" t="s">
        <v>798</v>
      </c>
      <c r="AP337">
        <v>20</v>
      </c>
      <c r="AR337" t="s">
        <v>150</v>
      </c>
      <c r="AS337">
        <v>20</v>
      </c>
      <c r="AU337" t="s">
        <v>799</v>
      </c>
      <c r="AV337">
        <v>20</v>
      </c>
    </row>
    <row r="338" spans="1:50" x14ac:dyDescent="0.25">
      <c r="A338" t="s">
        <v>880</v>
      </c>
      <c r="B338" t="s">
        <v>881</v>
      </c>
      <c r="C338" t="s">
        <v>142</v>
      </c>
      <c r="E338" s="19">
        <v>100</v>
      </c>
      <c r="K338" s="11">
        <v>2801</v>
      </c>
      <c r="N338" t="s">
        <v>804</v>
      </c>
      <c r="Q338" t="s">
        <v>257</v>
      </c>
      <c r="T338" t="s">
        <v>339</v>
      </c>
      <c r="W338" t="s">
        <v>854</v>
      </c>
      <c r="Z338" t="s">
        <v>258</v>
      </c>
      <c r="AD338">
        <v>0</v>
      </c>
      <c r="AG338">
        <v>0</v>
      </c>
      <c r="AI338" t="s">
        <v>796</v>
      </c>
      <c r="AJ338">
        <v>20</v>
      </c>
      <c r="AL338" t="s">
        <v>801</v>
      </c>
      <c r="AM338">
        <v>20</v>
      </c>
      <c r="AO338" t="s">
        <v>798</v>
      </c>
      <c r="AP338">
        <v>20</v>
      </c>
      <c r="AR338" t="s">
        <v>150</v>
      </c>
      <c r="AS338">
        <v>20</v>
      </c>
      <c r="AU338" t="s">
        <v>799</v>
      </c>
      <c r="AV338">
        <v>20</v>
      </c>
    </row>
    <row r="339" spans="1:50" x14ac:dyDescent="0.25">
      <c r="A339" t="s">
        <v>882</v>
      </c>
      <c r="B339" t="s">
        <v>883</v>
      </c>
      <c r="C339" t="s">
        <v>142</v>
      </c>
      <c r="E339" s="19">
        <v>100</v>
      </c>
      <c r="K339" s="11">
        <v>2801</v>
      </c>
      <c r="N339" t="s">
        <v>804</v>
      </c>
      <c r="Q339" t="s">
        <v>257</v>
      </c>
      <c r="T339" t="s">
        <v>339</v>
      </c>
      <c r="W339" t="s">
        <v>854</v>
      </c>
      <c r="Z339" t="s">
        <v>258</v>
      </c>
      <c r="AD339">
        <v>0</v>
      </c>
      <c r="AG339">
        <v>0</v>
      </c>
      <c r="AI339" t="s">
        <v>796</v>
      </c>
      <c r="AJ339">
        <v>20</v>
      </c>
      <c r="AL339" t="s">
        <v>801</v>
      </c>
      <c r="AM339">
        <v>20</v>
      </c>
      <c r="AO339" t="s">
        <v>798</v>
      </c>
      <c r="AP339">
        <v>20</v>
      </c>
      <c r="AR339" t="s">
        <v>150</v>
      </c>
      <c r="AS339">
        <v>20</v>
      </c>
      <c r="AU339" t="s">
        <v>799</v>
      </c>
      <c r="AV339">
        <v>20</v>
      </c>
    </row>
    <row r="340" spans="1:50" x14ac:dyDescent="0.25">
      <c r="A340" t="s">
        <v>884</v>
      </c>
      <c r="B340" t="s">
        <v>885</v>
      </c>
      <c r="C340" t="s">
        <v>142</v>
      </c>
      <c r="E340" s="19">
        <v>100</v>
      </c>
      <c r="K340" s="11">
        <v>2801</v>
      </c>
      <c r="N340" t="s">
        <v>804</v>
      </c>
      <c r="Q340" t="s">
        <v>257</v>
      </c>
      <c r="T340" t="s">
        <v>339</v>
      </c>
      <c r="W340" t="s">
        <v>854</v>
      </c>
      <c r="Z340" t="s">
        <v>258</v>
      </c>
      <c r="AD340">
        <v>0</v>
      </c>
      <c r="AG340">
        <v>0</v>
      </c>
      <c r="AI340" t="s">
        <v>796</v>
      </c>
      <c r="AJ340">
        <v>20</v>
      </c>
      <c r="AL340" t="s">
        <v>801</v>
      </c>
      <c r="AM340">
        <v>20</v>
      </c>
      <c r="AO340" t="s">
        <v>798</v>
      </c>
      <c r="AP340">
        <v>20</v>
      </c>
      <c r="AR340" t="s">
        <v>150</v>
      </c>
      <c r="AS340">
        <v>20</v>
      </c>
      <c r="AU340" t="s">
        <v>799</v>
      </c>
      <c r="AV340">
        <v>20</v>
      </c>
      <c r="AX340" t="s">
        <v>886</v>
      </c>
    </row>
    <row r="341" spans="1:50" x14ac:dyDescent="0.25">
      <c r="A341" t="s">
        <v>887</v>
      </c>
      <c r="B341" t="s">
        <v>888</v>
      </c>
      <c r="C341" t="s">
        <v>142</v>
      </c>
      <c r="E341" s="19">
        <v>100</v>
      </c>
      <c r="K341" s="11">
        <v>2801</v>
      </c>
      <c r="N341" t="s">
        <v>804</v>
      </c>
      <c r="Q341" t="s">
        <v>257</v>
      </c>
      <c r="T341" t="s">
        <v>339</v>
      </c>
      <c r="W341" t="s">
        <v>854</v>
      </c>
      <c r="Z341" t="s">
        <v>258</v>
      </c>
      <c r="AD341">
        <v>0</v>
      </c>
      <c r="AG341">
        <v>0</v>
      </c>
      <c r="AI341" t="s">
        <v>796</v>
      </c>
      <c r="AJ341">
        <v>20</v>
      </c>
      <c r="AL341" t="s">
        <v>801</v>
      </c>
      <c r="AM341">
        <v>20</v>
      </c>
      <c r="AO341" t="s">
        <v>798</v>
      </c>
      <c r="AP341">
        <v>20</v>
      </c>
      <c r="AR341" t="s">
        <v>150</v>
      </c>
      <c r="AS341">
        <v>20</v>
      </c>
      <c r="AU341" t="s">
        <v>799</v>
      </c>
      <c r="AV341">
        <v>20</v>
      </c>
    </row>
    <row r="342" spans="1:50" x14ac:dyDescent="0.25">
      <c r="A342" t="s">
        <v>889</v>
      </c>
      <c r="B342" t="s">
        <v>890</v>
      </c>
      <c r="C342" t="s">
        <v>142</v>
      </c>
      <c r="E342" s="19">
        <v>100</v>
      </c>
      <c r="K342" s="11">
        <v>2801</v>
      </c>
      <c r="N342" t="s">
        <v>804</v>
      </c>
      <c r="Q342" t="s">
        <v>257</v>
      </c>
      <c r="T342" t="s">
        <v>339</v>
      </c>
      <c r="W342" t="s">
        <v>854</v>
      </c>
      <c r="Z342" t="s">
        <v>258</v>
      </c>
      <c r="AD342">
        <v>0</v>
      </c>
      <c r="AG342">
        <v>0</v>
      </c>
      <c r="AI342" t="s">
        <v>796</v>
      </c>
      <c r="AJ342">
        <v>20</v>
      </c>
      <c r="AL342" t="s">
        <v>801</v>
      </c>
      <c r="AM342">
        <v>20</v>
      </c>
      <c r="AO342" t="s">
        <v>798</v>
      </c>
      <c r="AP342">
        <v>20</v>
      </c>
      <c r="AR342" t="s">
        <v>150</v>
      </c>
      <c r="AS342">
        <v>20</v>
      </c>
      <c r="AU342" t="s">
        <v>799</v>
      </c>
      <c r="AV342">
        <v>20</v>
      </c>
    </row>
    <row r="343" spans="1:50" x14ac:dyDescent="0.25">
      <c r="A343" t="s">
        <v>891</v>
      </c>
      <c r="B343" t="s">
        <v>892</v>
      </c>
      <c r="C343" t="s">
        <v>142</v>
      </c>
      <c r="E343" s="19">
        <v>100</v>
      </c>
      <c r="K343" s="11">
        <v>2801</v>
      </c>
      <c r="N343" t="s">
        <v>804</v>
      </c>
      <c r="Q343" t="s">
        <v>257</v>
      </c>
      <c r="T343" t="s">
        <v>339</v>
      </c>
      <c r="W343" t="s">
        <v>854</v>
      </c>
      <c r="Z343" t="s">
        <v>258</v>
      </c>
      <c r="AD343">
        <v>0</v>
      </c>
      <c r="AG343">
        <v>0</v>
      </c>
      <c r="AI343" t="s">
        <v>796</v>
      </c>
      <c r="AJ343">
        <v>20</v>
      </c>
      <c r="AL343" t="s">
        <v>801</v>
      </c>
      <c r="AM343">
        <v>20</v>
      </c>
      <c r="AO343" t="s">
        <v>798</v>
      </c>
      <c r="AP343">
        <v>20</v>
      </c>
      <c r="AR343" t="s">
        <v>150</v>
      </c>
      <c r="AS343">
        <v>20</v>
      </c>
      <c r="AU343" t="s">
        <v>799</v>
      </c>
      <c r="AV343">
        <v>20</v>
      </c>
    </row>
    <row r="344" spans="1:50" x14ac:dyDescent="0.25">
      <c r="A344" t="s">
        <v>893</v>
      </c>
      <c r="B344" t="s">
        <v>894</v>
      </c>
      <c r="C344" t="s">
        <v>142</v>
      </c>
      <c r="E344" s="19">
        <v>80</v>
      </c>
      <c r="K344" s="11">
        <v>2801</v>
      </c>
      <c r="N344" t="s">
        <v>804</v>
      </c>
      <c r="Q344" t="s">
        <v>257</v>
      </c>
      <c r="T344" t="s">
        <v>339</v>
      </c>
      <c r="W344" t="s">
        <v>854</v>
      </c>
      <c r="Z344" t="s">
        <v>258</v>
      </c>
      <c r="AD344">
        <v>0</v>
      </c>
      <c r="AG344">
        <v>0</v>
      </c>
      <c r="AI344" t="s">
        <v>800</v>
      </c>
      <c r="AJ344">
        <v>0</v>
      </c>
      <c r="AL344" t="s">
        <v>801</v>
      </c>
      <c r="AM344">
        <v>20</v>
      </c>
      <c r="AO344" t="s">
        <v>798</v>
      </c>
      <c r="AP344">
        <v>20</v>
      </c>
      <c r="AR344" t="s">
        <v>150</v>
      </c>
      <c r="AS344">
        <v>20</v>
      </c>
      <c r="AU344" t="s">
        <v>799</v>
      </c>
      <c r="AV344">
        <v>20</v>
      </c>
    </row>
    <row r="345" spans="1:50" x14ac:dyDescent="0.25">
      <c r="A345" t="s">
        <v>895</v>
      </c>
      <c r="B345" t="s">
        <v>896</v>
      </c>
      <c r="C345" t="s">
        <v>142</v>
      </c>
      <c r="E345" s="19">
        <v>100</v>
      </c>
      <c r="K345" s="11">
        <v>2801</v>
      </c>
      <c r="N345" t="s">
        <v>804</v>
      </c>
      <c r="Q345" t="s">
        <v>257</v>
      </c>
      <c r="T345" t="s">
        <v>339</v>
      </c>
      <c r="W345" t="s">
        <v>854</v>
      </c>
      <c r="Z345" t="s">
        <v>258</v>
      </c>
      <c r="AD345">
        <v>0</v>
      </c>
      <c r="AG345">
        <v>0</v>
      </c>
      <c r="AI345" t="s">
        <v>796</v>
      </c>
      <c r="AJ345">
        <v>20</v>
      </c>
      <c r="AL345" t="s">
        <v>801</v>
      </c>
      <c r="AM345">
        <v>20</v>
      </c>
      <c r="AO345" t="s">
        <v>798</v>
      </c>
      <c r="AP345">
        <v>20</v>
      </c>
      <c r="AR345" t="s">
        <v>150</v>
      </c>
      <c r="AS345">
        <v>20</v>
      </c>
      <c r="AU345" t="s">
        <v>799</v>
      </c>
      <c r="AV345">
        <v>20</v>
      </c>
    </row>
    <row r="346" spans="1:50" x14ac:dyDescent="0.25">
      <c r="A346" t="s">
        <v>897</v>
      </c>
      <c r="B346" t="s">
        <v>898</v>
      </c>
      <c r="C346" t="s">
        <v>142</v>
      </c>
      <c r="E346" s="19">
        <v>100</v>
      </c>
      <c r="K346" s="11">
        <v>2704</v>
      </c>
      <c r="N346" t="s">
        <v>804</v>
      </c>
      <c r="Q346" t="s">
        <v>197</v>
      </c>
      <c r="T346" t="s">
        <v>339</v>
      </c>
      <c r="W346" t="s">
        <v>854</v>
      </c>
      <c r="Z346" t="s">
        <v>150</v>
      </c>
      <c r="AC346" t="s">
        <v>796</v>
      </c>
      <c r="AD346">
        <v>0</v>
      </c>
      <c r="AF346" t="s">
        <v>801</v>
      </c>
      <c r="AG346">
        <v>0</v>
      </c>
      <c r="AI346" t="s">
        <v>796</v>
      </c>
      <c r="AJ346">
        <v>20</v>
      </c>
      <c r="AL346" t="s">
        <v>801</v>
      </c>
      <c r="AM346">
        <v>20</v>
      </c>
      <c r="AO346" t="s">
        <v>798</v>
      </c>
      <c r="AP346">
        <v>20</v>
      </c>
      <c r="AR346" t="s">
        <v>150</v>
      </c>
      <c r="AS346">
        <v>20</v>
      </c>
      <c r="AU346" t="s">
        <v>799</v>
      </c>
      <c r="AV346">
        <v>20</v>
      </c>
    </row>
    <row r="347" spans="1:50" x14ac:dyDescent="0.25">
      <c r="A347" t="s">
        <v>899</v>
      </c>
      <c r="B347" t="s">
        <v>900</v>
      </c>
      <c r="C347" t="s">
        <v>142</v>
      </c>
      <c r="E347" s="19">
        <v>100</v>
      </c>
      <c r="K347" s="11">
        <v>2704</v>
      </c>
      <c r="N347" t="s">
        <v>804</v>
      </c>
      <c r="Q347" t="s">
        <v>197</v>
      </c>
      <c r="T347" t="s">
        <v>795</v>
      </c>
      <c r="W347" t="s">
        <v>805</v>
      </c>
      <c r="Z347" t="s">
        <v>150</v>
      </c>
      <c r="AC347" t="s">
        <v>796</v>
      </c>
      <c r="AD347">
        <v>0</v>
      </c>
      <c r="AF347" t="s">
        <v>801</v>
      </c>
      <c r="AG347">
        <v>0</v>
      </c>
      <c r="AI347" t="s">
        <v>796</v>
      </c>
      <c r="AJ347">
        <v>20</v>
      </c>
      <c r="AL347" t="s">
        <v>801</v>
      </c>
      <c r="AM347">
        <v>20</v>
      </c>
      <c r="AO347" t="s">
        <v>798</v>
      </c>
      <c r="AP347">
        <v>20</v>
      </c>
      <c r="AR347" t="s">
        <v>150</v>
      </c>
      <c r="AS347">
        <v>20</v>
      </c>
      <c r="AU347" t="s">
        <v>799</v>
      </c>
      <c r="AV347">
        <v>20</v>
      </c>
      <c r="AX347" t="s">
        <v>901</v>
      </c>
    </row>
    <row r="348" spans="1:50" x14ac:dyDescent="0.25">
      <c r="A348" t="s">
        <v>902</v>
      </c>
      <c r="B348" t="s">
        <v>903</v>
      </c>
      <c r="C348" t="s">
        <v>142</v>
      </c>
      <c r="E348" s="19">
        <v>100</v>
      </c>
      <c r="K348" s="11">
        <v>2655</v>
      </c>
      <c r="N348" t="s">
        <v>804</v>
      </c>
      <c r="Q348" t="s">
        <v>146</v>
      </c>
      <c r="T348" t="s">
        <v>162</v>
      </c>
      <c r="W348" t="s">
        <v>805</v>
      </c>
      <c r="Z348" t="s">
        <v>150</v>
      </c>
      <c r="AC348" t="s">
        <v>800</v>
      </c>
      <c r="AD348">
        <v>0</v>
      </c>
      <c r="AF348" t="s">
        <v>801</v>
      </c>
      <c r="AG348">
        <v>0</v>
      </c>
      <c r="AI348" t="s">
        <v>796</v>
      </c>
      <c r="AJ348">
        <v>20</v>
      </c>
      <c r="AL348" t="s">
        <v>801</v>
      </c>
      <c r="AM348">
        <v>20</v>
      </c>
      <c r="AO348" t="s">
        <v>798</v>
      </c>
      <c r="AP348">
        <v>20</v>
      </c>
      <c r="AR348" t="s">
        <v>150</v>
      </c>
      <c r="AS348">
        <v>20</v>
      </c>
      <c r="AU348" t="s">
        <v>799</v>
      </c>
      <c r="AV348">
        <v>20</v>
      </c>
      <c r="AX348" t="s">
        <v>904</v>
      </c>
    </row>
    <row r="349" spans="1:50" x14ac:dyDescent="0.25">
      <c r="A349" t="s">
        <v>905</v>
      </c>
      <c r="B349" t="s">
        <v>906</v>
      </c>
      <c r="C349" t="s">
        <v>142</v>
      </c>
      <c r="E349" s="19">
        <v>100</v>
      </c>
      <c r="K349" s="11">
        <v>2655</v>
      </c>
      <c r="N349" t="s">
        <v>804</v>
      </c>
      <c r="Q349" t="s">
        <v>146</v>
      </c>
      <c r="T349" t="s">
        <v>162</v>
      </c>
      <c r="W349" t="s">
        <v>854</v>
      </c>
      <c r="Z349" t="s">
        <v>258</v>
      </c>
      <c r="AD349">
        <v>0</v>
      </c>
      <c r="AG349">
        <v>0</v>
      </c>
      <c r="AI349" t="s">
        <v>796</v>
      </c>
      <c r="AJ349">
        <v>20</v>
      </c>
      <c r="AL349" t="s">
        <v>801</v>
      </c>
      <c r="AM349">
        <v>20</v>
      </c>
      <c r="AO349" t="s">
        <v>798</v>
      </c>
      <c r="AP349">
        <v>20</v>
      </c>
      <c r="AR349" t="s">
        <v>150</v>
      </c>
      <c r="AS349">
        <v>20</v>
      </c>
      <c r="AU349" t="s">
        <v>799</v>
      </c>
      <c r="AV349">
        <v>20</v>
      </c>
      <c r="AX349" t="s">
        <v>907</v>
      </c>
    </row>
    <row r="350" spans="1:50" x14ac:dyDescent="0.25">
      <c r="A350" t="s">
        <v>917</v>
      </c>
      <c r="B350" t="s">
        <v>918</v>
      </c>
      <c r="C350" t="s">
        <v>142</v>
      </c>
      <c r="E350" s="19">
        <v>100</v>
      </c>
      <c r="K350" s="11">
        <v>2390</v>
      </c>
      <c r="N350" t="s">
        <v>804</v>
      </c>
      <c r="Q350" t="s">
        <v>146</v>
      </c>
      <c r="T350" t="s">
        <v>162</v>
      </c>
      <c r="W350" t="s">
        <v>854</v>
      </c>
      <c r="Z350" t="s">
        <v>258</v>
      </c>
      <c r="AD350">
        <v>0</v>
      </c>
      <c r="AG350">
        <v>0</v>
      </c>
      <c r="AI350" t="s">
        <v>796</v>
      </c>
      <c r="AJ350">
        <v>20</v>
      </c>
      <c r="AL350" t="s">
        <v>801</v>
      </c>
      <c r="AM350">
        <v>20</v>
      </c>
      <c r="AO350" t="s">
        <v>798</v>
      </c>
      <c r="AP350">
        <v>20</v>
      </c>
      <c r="AR350" t="s">
        <v>150</v>
      </c>
      <c r="AS350">
        <v>20</v>
      </c>
      <c r="AU350" t="s">
        <v>799</v>
      </c>
      <c r="AV350">
        <v>20</v>
      </c>
      <c r="AX350" t="s">
        <v>910</v>
      </c>
    </row>
    <row r="351" spans="1:50" x14ac:dyDescent="0.25">
      <c r="A351" s="23" t="s">
        <v>919</v>
      </c>
      <c r="B351" s="23" t="s">
        <v>920</v>
      </c>
      <c r="C351" t="s">
        <v>142</v>
      </c>
      <c r="E351" s="19">
        <v>100</v>
      </c>
      <c r="K351" s="11">
        <v>2390</v>
      </c>
      <c r="N351" t="s">
        <v>804</v>
      </c>
      <c r="Q351" t="s">
        <v>146</v>
      </c>
      <c r="T351" t="s">
        <v>162</v>
      </c>
      <c r="W351" t="s">
        <v>854</v>
      </c>
      <c r="Z351" t="s">
        <v>258</v>
      </c>
      <c r="AD351">
        <v>0</v>
      </c>
      <c r="AG351">
        <v>0</v>
      </c>
      <c r="AI351" t="s">
        <v>796</v>
      </c>
      <c r="AJ351">
        <v>20</v>
      </c>
      <c r="AL351" t="s">
        <v>801</v>
      </c>
      <c r="AM351">
        <v>20</v>
      </c>
      <c r="AO351" t="s">
        <v>798</v>
      </c>
      <c r="AP351">
        <v>20</v>
      </c>
      <c r="AR351" t="s">
        <v>150</v>
      </c>
      <c r="AS351">
        <v>20</v>
      </c>
      <c r="AU351" t="s">
        <v>799</v>
      </c>
      <c r="AV351">
        <v>20</v>
      </c>
      <c r="AX351" t="s">
        <v>910</v>
      </c>
    </row>
    <row r="352" spans="1:50" x14ac:dyDescent="0.25">
      <c r="A352" s="23" t="s">
        <v>921</v>
      </c>
      <c r="B352" s="23" t="s">
        <v>922</v>
      </c>
      <c r="C352" t="s">
        <v>142</v>
      </c>
      <c r="E352" s="19">
        <v>100</v>
      </c>
      <c r="K352" s="11">
        <v>2390</v>
      </c>
      <c r="N352" t="s">
        <v>804</v>
      </c>
      <c r="Q352" t="s">
        <v>146</v>
      </c>
      <c r="T352" t="s">
        <v>162</v>
      </c>
      <c r="W352" t="s">
        <v>805</v>
      </c>
      <c r="Z352" t="s">
        <v>258</v>
      </c>
      <c r="AD352">
        <v>0</v>
      </c>
      <c r="AG352">
        <v>0</v>
      </c>
      <c r="AI352" t="s">
        <v>796</v>
      </c>
      <c r="AJ352">
        <v>20</v>
      </c>
      <c r="AL352" t="s">
        <v>801</v>
      </c>
      <c r="AM352">
        <v>20</v>
      </c>
      <c r="AO352" t="s">
        <v>798</v>
      </c>
      <c r="AP352">
        <v>20</v>
      </c>
      <c r="AR352" t="s">
        <v>150</v>
      </c>
      <c r="AS352">
        <v>20</v>
      </c>
      <c r="AU352" t="s">
        <v>799</v>
      </c>
      <c r="AV352">
        <v>20</v>
      </c>
      <c r="AX352" t="s">
        <v>916</v>
      </c>
    </row>
    <row r="353" spans="1:50" x14ac:dyDescent="0.25">
      <c r="A353" s="23" t="s">
        <v>908</v>
      </c>
      <c r="B353" s="23" t="s">
        <v>909</v>
      </c>
      <c r="C353" t="s">
        <v>142</v>
      </c>
      <c r="E353" s="19">
        <v>100</v>
      </c>
      <c r="K353" s="11">
        <v>2390</v>
      </c>
      <c r="N353" t="s">
        <v>804</v>
      </c>
      <c r="Q353" t="s">
        <v>146</v>
      </c>
      <c r="T353" t="s">
        <v>162</v>
      </c>
      <c r="W353" t="s">
        <v>854</v>
      </c>
      <c r="Z353" t="s">
        <v>258</v>
      </c>
      <c r="AD353">
        <v>0</v>
      </c>
      <c r="AG353">
        <v>0</v>
      </c>
      <c r="AI353" t="s">
        <v>796</v>
      </c>
      <c r="AJ353">
        <v>20</v>
      </c>
      <c r="AL353" t="s">
        <v>801</v>
      </c>
      <c r="AM353">
        <v>20</v>
      </c>
      <c r="AO353" t="s">
        <v>798</v>
      </c>
      <c r="AP353">
        <v>20</v>
      </c>
      <c r="AR353" t="s">
        <v>150</v>
      </c>
      <c r="AS353">
        <v>20</v>
      </c>
      <c r="AU353" t="s">
        <v>799</v>
      </c>
      <c r="AV353">
        <v>20</v>
      </c>
      <c r="AX353" t="s">
        <v>910</v>
      </c>
    </row>
    <row r="354" spans="1:50" x14ac:dyDescent="0.25">
      <c r="A354" s="23" t="s">
        <v>911</v>
      </c>
      <c r="B354" s="23" t="s">
        <v>912</v>
      </c>
      <c r="C354" t="s">
        <v>142</v>
      </c>
      <c r="E354" s="19">
        <v>100</v>
      </c>
      <c r="K354" s="11">
        <v>2390</v>
      </c>
      <c r="N354" t="s">
        <v>804</v>
      </c>
      <c r="Q354" t="s">
        <v>146</v>
      </c>
      <c r="T354" t="s">
        <v>162</v>
      </c>
      <c r="W354" t="s">
        <v>854</v>
      </c>
      <c r="Z354" t="s">
        <v>258</v>
      </c>
      <c r="AD354">
        <v>0</v>
      </c>
      <c r="AG354">
        <v>0</v>
      </c>
      <c r="AI354" t="s">
        <v>796</v>
      </c>
      <c r="AJ354">
        <v>20</v>
      </c>
      <c r="AL354" t="s">
        <v>801</v>
      </c>
      <c r="AM354">
        <v>20</v>
      </c>
      <c r="AO354" t="s">
        <v>798</v>
      </c>
      <c r="AP354">
        <v>20</v>
      </c>
      <c r="AR354" t="s">
        <v>150</v>
      </c>
      <c r="AS354">
        <v>20</v>
      </c>
      <c r="AU354" t="s">
        <v>799</v>
      </c>
      <c r="AV354">
        <v>20</v>
      </c>
      <c r="AX354" t="s">
        <v>913</v>
      </c>
    </row>
    <row r="355" spans="1:50" x14ac:dyDescent="0.25">
      <c r="A355" s="23" t="s">
        <v>914</v>
      </c>
      <c r="B355" s="23" t="s">
        <v>915</v>
      </c>
      <c r="C355" t="s">
        <v>142</v>
      </c>
      <c r="E355" s="19">
        <v>100</v>
      </c>
      <c r="K355" s="11">
        <v>2390</v>
      </c>
      <c r="N355" t="s">
        <v>804</v>
      </c>
      <c r="Q355" t="s">
        <v>146</v>
      </c>
      <c r="T355" t="s">
        <v>162</v>
      </c>
      <c r="W355" t="s">
        <v>854</v>
      </c>
      <c r="Z355" t="s">
        <v>258</v>
      </c>
      <c r="AD355">
        <v>0</v>
      </c>
      <c r="AG355">
        <v>0</v>
      </c>
      <c r="AI355" t="s">
        <v>796</v>
      </c>
      <c r="AJ355">
        <v>20</v>
      </c>
      <c r="AL355" t="s">
        <v>801</v>
      </c>
      <c r="AM355">
        <v>20</v>
      </c>
      <c r="AO355" t="s">
        <v>798</v>
      </c>
      <c r="AP355">
        <v>20</v>
      </c>
      <c r="AR355" t="s">
        <v>150</v>
      </c>
      <c r="AS355">
        <v>20</v>
      </c>
      <c r="AU355" t="s">
        <v>799</v>
      </c>
      <c r="AV355">
        <v>20</v>
      </c>
      <c r="AX355" t="s">
        <v>916</v>
      </c>
    </row>
    <row r="356" spans="1:50" x14ac:dyDescent="0.25">
      <c r="A356" s="23" t="s">
        <v>949</v>
      </c>
      <c r="B356" s="23" t="s">
        <v>950</v>
      </c>
      <c r="C356" t="s">
        <v>142</v>
      </c>
      <c r="E356" s="19">
        <v>80</v>
      </c>
      <c r="K356" s="11">
        <v>2704</v>
      </c>
      <c r="N356" t="s">
        <v>804</v>
      </c>
      <c r="Q356" t="s">
        <v>197</v>
      </c>
      <c r="T356" t="s">
        <v>171</v>
      </c>
      <c r="W356" t="s">
        <v>805</v>
      </c>
      <c r="Z356" t="s">
        <v>258</v>
      </c>
      <c r="AD356">
        <v>0</v>
      </c>
      <c r="AG356">
        <v>0</v>
      </c>
      <c r="AI356" t="s">
        <v>796</v>
      </c>
      <c r="AJ356">
        <v>20</v>
      </c>
      <c r="AL356" t="s">
        <v>801</v>
      </c>
      <c r="AM356">
        <v>20</v>
      </c>
      <c r="AO356" t="s">
        <v>798</v>
      </c>
      <c r="AP356">
        <v>20</v>
      </c>
      <c r="AR356" t="s">
        <v>258</v>
      </c>
      <c r="AS356">
        <v>0</v>
      </c>
      <c r="AU356" t="s">
        <v>799</v>
      </c>
      <c r="AV356">
        <v>20</v>
      </c>
    </row>
    <row r="357" spans="1:50" x14ac:dyDescent="0.25">
      <c r="A357" s="23" t="s">
        <v>951</v>
      </c>
      <c r="B357" s="23" t="s">
        <v>952</v>
      </c>
      <c r="C357" t="s">
        <v>142</v>
      </c>
      <c r="E357" s="19">
        <v>80</v>
      </c>
      <c r="K357" s="11">
        <v>2704</v>
      </c>
      <c r="N357" t="s">
        <v>804</v>
      </c>
      <c r="Q357" t="s">
        <v>197</v>
      </c>
      <c r="T357" t="s">
        <v>171</v>
      </c>
      <c r="W357" t="s">
        <v>805</v>
      </c>
      <c r="Z357" t="s">
        <v>258</v>
      </c>
      <c r="AD357">
        <v>0</v>
      </c>
      <c r="AG357">
        <v>0</v>
      </c>
      <c r="AI357" t="s">
        <v>796</v>
      </c>
      <c r="AJ357">
        <v>20</v>
      </c>
      <c r="AL357" t="s">
        <v>801</v>
      </c>
      <c r="AM357">
        <v>20</v>
      </c>
      <c r="AO357" t="s">
        <v>798</v>
      </c>
      <c r="AP357">
        <v>20</v>
      </c>
      <c r="AR357" t="s">
        <v>258</v>
      </c>
      <c r="AS357">
        <v>0</v>
      </c>
      <c r="AU357" t="s">
        <v>799</v>
      </c>
      <c r="AV357">
        <v>20</v>
      </c>
    </row>
    <row r="358" spans="1:50" x14ac:dyDescent="0.25">
      <c r="A358" s="23" t="s">
        <v>947</v>
      </c>
      <c r="B358" s="23" t="s">
        <v>948</v>
      </c>
      <c r="C358" t="s">
        <v>142</v>
      </c>
      <c r="E358" s="19">
        <v>100</v>
      </c>
      <c r="K358" s="11">
        <v>2390</v>
      </c>
      <c r="N358" t="s">
        <v>255</v>
      </c>
      <c r="Q358" t="s">
        <v>146</v>
      </c>
      <c r="T358" t="s">
        <v>795</v>
      </c>
      <c r="W358" t="s">
        <v>805</v>
      </c>
      <c r="Z358" t="s">
        <v>258</v>
      </c>
      <c r="AD358">
        <v>0</v>
      </c>
      <c r="AG358">
        <v>0</v>
      </c>
      <c r="AI358" t="s">
        <v>796</v>
      </c>
      <c r="AJ358">
        <v>20</v>
      </c>
      <c r="AL358" t="s">
        <v>801</v>
      </c>
      <c r="AM358">
        <v>20</v>
      </c>
      <c r="AO358" t="s">
        <v>798</v>
      </c>
      <c r="AP358">
        <v>20</v>
      </c>
      <c r="AR358" t="s">
        <v>150</v>
      </c>
      <c r="AS358">
        <v>20</v>
      </c>
      <c r="AU358" t="s">
        <v>799</v>
      </c>
      <c r="AV358">
        <v>20</v>
      </c>
      <c r="AX358" t="s">
        <v>916</v>
      </c>
    </row>
    <row r="359" spans="1:50" x14ac:dyDescent="0.25">
      <c r="A359" s="23" t="s">
        <v>953</v>
      </c>
      <c r="B359" s="23" t="s">
        <v>954</v>
      </c>
      <c r="C359" t="s">
        <v>142</v>
      </c>
      <c r="E359" s="19">
        <v>100</v>
      </c>
      <c r="K359" s="11">
        <v>2306</v>
      </c>
      <c r="N359" t="s">
        <v>804</v>
      </c>
      <c r="Q359" t="s">
        <v>168</v>
      </c>
      <c r="T359" t="s">
        <v>190</v>
      </c>
      <c r="W359" t="s">
        <v>854</v>
      </c>
      <c r="Z359" t="s">
        <v>258</v>
      </c>
      <c r="AD359">
        <v>0</v>
      </c>
      <c r="AG359">
        <v>0</v>
      </c>
      <c r="AI359" t="s">
        <v>796</v>
      </c>
      <c r="AJ359">
        <v>20</v>
      </c>
      <c r="AL359" t="s">
        <v>801</v>
      </c>
      <c r="AM359">
        <v>20</v>
      </c>
      <c r="AO359" t="s">
        <v>798</v>
      </c>
      <c r="AP359">
        <v>20</v>
      </c>
      <c r="AR359" t="s">
        <v>150</v>
      </c>
      <c r="AS359">
        <v>20</v>
      </c>
      <c r="AU359" t="s">
        <v>799</v>
      </c>
      <c r="AV359">
        <v>20</v>
      </c>
      <c r="AX359" t="s">
        <v>955</v>
      </c>
    </row>
    <row r="360" spans="1:50" x14ac:dyDescent="0.25">
      <c r="A360" s="23" t="s">
        <v>959</v>
      </c>
      <c r="B360" s="23" t="s">
        <v>960</v>
      </c>
      <c r="C360" t="s">
        <v>142</v>
      </c>
      <c r="E360" s="19">
        <v>100</v>
      </c>
      <c r="K360" s="11">
        <v>2342</v>
      </c>
      <c r="N360" t="s">
        <v>804</v>
      </c>
      <c r="Q360" t="s">
        <v>146</v>
      </c>
      <c r="T360" t="s">
        <v>190</v>
      </c>
      <c r="W360" t="s">
        <v>805</v>
      </c>
      <c r="Z360" t="s">
        <v>150</v>
      </c>
      <c r="AC360" t="s">
        <v>796</v>
      </c>
      <c r="AD360">
        <v>0</v>
      </c>
      <c r="AF360" t="s">
        <v>801</v>
      </c>
      <c r="AG360">
        <v>0</v>
      </c>
      <c r="AI360" t="s">
        <v>796</v>
      </c>
      <c r="AJ360">
        <v>20</v>
      </c>
      <c r="AL360" t="s">
        <v>801</v>
      </c>
      <c r="AM360">
        <v>20</v>
      </c>
      <c r="AO360" t="s">
        <v>798</v>
      </c>
      <c r="AP360">
        <v>20</v>
      </c>
      <c r="AR360" t="s">
        <v>150</v>
      </c>
      <c r="AS360">
        <v>20</v>
      </c>
      <c r="AU360" t="s">
        <v>799</v>
      </c>
      <c r="AV360">
        <v>20</v>
      </c>
      <c r="AX360" t="s">
        <v>821</v>
      </c>
    </row>
    <row r="361" spans="1:50" x14ac:dyDescent="0.25">
      <c r="A361" s="23" t="s">
        <v>961</v>
      </c>
      <c r="B361" s="23" t="s">
        <v>962</v>
      </c>
      <c r="C361" t="s">
        <v>142</v>
      </c>
      <c r="E361" s="19">
        <v>100</v>
      </c>
      <c r="K361" s="11">
        <v>2342</v>
      </c>
      <c r="N361" t="s">
        <v>804</v>
      </c>
      <c r="Q361" t="s">
        <v>146</v>
      </c>
      <c r="T361" t="s">
        <v>190</v>
      </c>
      <c r="W361" t="s">
        <v>805</v>
      </c>
      <c r="Z361" t="s">
        <v>150</v>
      </c>
      <c r="AC361" t="s">
        <v>796</v>
      </c>
      <c r="AD361">
        <v>0</v>
      </c>
      <c r="AF361" t="s">
        <v>801</v>
      </c>
      <c r="AG361">
        <v>0</v>
      </c>
      <c r="AI361" t="s">
        <v>796</v>
      </c>
      <c r="AJ361">
        <v>20</v>
      </c>
      <c r="AL361" t="s">
        <v>801</v>
      </c>
      <c r="AM361">
        <v>20</v>
      </c>
      <c r="AO361" t="s">
        <v>798</v>
      </c>
      <c r="AP361">
        <v>20</v>
      </c>
      <c r="AR361" t="s">
        <v>150</v>
      </c>
      <c r="AS361">
        <v>20</v>
      </c>
      <c r="AU361" t="s">
        <v>799</v>
      </c>
      <c r="AV361">
        <v>20</v>
      </c>
      <c r="AX361" t="s">
        <v>963</v>
      </c>
    </row>
    <row r="362" spans="1:50" x14ac:dyDescent="0.25">
      <c r="A362" s="23" t="s">
        <v>964</v>
      </c>
      <c r="B362" s="23" t="s">
        <v>965</v>
      </c>
      <c r="C362" t="s">
        <v>142</v>
      </c>
      <c r="E362" s="19">
        <v>100</v>
      </c>
      <c r="K362" s="11">
        <v>2342</v>
      </c>
      <c r="N362" t="s">
        <v>804</v>
      </c>
      <c r="Q362" t="s">
        <v>146</v>
      </c>
      <c r="T362" t="s">
        <v>190</v>
      </c>
      <c r="W362" t="s">
        <v>805</v>
      </c>
      <c r="Z362" t="s">
        <v>150</v>
      </c>
      <c r="AC362" t="s">
        <v>796</v>
      </c>
      <c r="AD362">
        <v>0</v>
      </c>
      <c r="AF362" t="s">
        <v>855</v>
      </c>
      <c r="AG362">
        <v>0</v>
      </c>
      <c r="AI362" t="s">
        <v>796</v>
      </c>
      <c r="AJ362">
        <v>20</v>
      </c>
      <c r="AL362" t="s">
        <v>801</v>
      </c>
      <c r="AM362">
        <v>20</v>
      </c>
      <c r="AO362" t="s">
        <v>798</v>
      </c>
      <c r="AP362">
        <v>20</v>
      </c>
      <c r="AR362" t="s">
        <v>150</v>
      </c>
      <c r="AS362">
        <v>20</v>
      </c>
      <c r="AU362" t="s">
        <v>799</v>
      </c>
      <c r="AV362">
        <v>20</v>
      </c>
      <c r="AX362" t="s">
        <v>966</v>
      </c>
    </row>
    <row r="363" spans="1:50" x14ac:dyDescent="0.25">
      <c r="A363" s="23" t="s">
        <v>967</v>
      </c>
      <c r="B363" s="23" t="s">
        <v>968</v>
      </c>
      <c r="C363" t="s">
        <v>142</v>
      </c>
      <c r="E363" s="19">
        <v>100</v>
      </c>
      <c r="K363" s="11">
        <v>2342</v>
      </c>
      <c r="N363" t="s">
        <v>804</v>
      </c>
      <c r="Q363" t="s">
        <v>146</v>
      </c>
      <c r="T363" t="s">
        <v>190</v>
      </c>
      <c r="W363" t="s">
        <v>805</v>
      </c>
      <c r="Z363" t="s">
        <v>150</v>
      </c>
      <c r="AC363" t="s">
        <v>796</v>
      </c>
      <c r="AD363">
        <v>0</v>
      </c>
      <c r="AF363" t="s">
        <v>801</v>
      </c>
      <c r="AG363">
        <v>0</v>
      </c>
      <c r="AI363" t="s">
        <v>796</v>
      </c>
      <c r="AJ363">
        <v>20</v>
      </c>
      <c r="AL363" t="s">
        <v>801</v>
      </c>
      <c r="AM363">
        <v>20</v>
      </c>
      <c r="AO363" t="s">
        <v>798</v>
      </c>
      <c r="AP363">
        <v>20</v>
      </c>
      <c r="AR363" t="s">
        <v>150</v>
      </c>
      <c r="AS363">
        <v>20</v>
      </c>
      <c r="AU363" t="s">
        <v>799</v>
      </c>
      <c r="AV363">
        <v>20</v>
      </c>
      <c r="AX363" t="s">
        <v>969</v>
      </c>
    </row>
    <row r="364" spans="1:50" x14ac:dyDescent="0.25">
      <c r="A364" s="23" t="s">
        <v>970</v>
      </c>
      <c r="B364" s="23" t="s">
        <v>971</v>
      </c>
      <c r="C364" t="s">
        <v>142</v>
      </c>
      <c r="E364" s="19">
        <v>100</v>
      </c>
      <c r="K364" s="11">
        <v>2342</v>
      </c>
      <c r="N364" t="s">
        <v>804</v>
      </c>
      <c r="Q364" t="s">
        <v>146</v>
      </c>
      <c r="T364" t="s">
        <v>190</v>
      </c>
      <c r="W364" t="s">
        <v>805</v>
      </c>
      <c r="Z364" t="s">
        <v>150</v>
      </c>
      <c r="AC364" t="s">
        <v>796</v>
      </c>
      <c r="AD364">
        <v>0</v>
      </c>
      <c r="AF364" t="s">
        <v>801</v>
      </c>
      <c r="AG364">
        <v>0</v>
      </c>
      <c r="AI364" t="s">
        <v>796</v>
      </c>
      <c r="AJ364">
        <v>20</v>
      </c>
      <c r="AL364" t="s">
        <v>801</v>
      </c>
      <c r="AM364">
        <v>20</v>
      </c>
      <c r="AO364" t="s">
        <v>798</v>
      </c>
      <c r="AP364">
        <v>20</v>
      </c>
      <c r="AR364" t="s">
        <v>150</v>
      </c>
      <c r="AS364">
        <v>20</v>
      </c>
      <c r="AU364" t="s">
        <v>799</v>
      </c>
      <c r="AV364">
        <v>20</v>
      </c>
      <c r="AX364" t="s">
        <v>966</v>
      </c>
    </row>
    <row r="365" spans="1:50" x14ac:dyDescent="0.25">
      <c r="A365" s="23" t="s">
        <v>972</v>
      </c>
      <c r="B365" s="23" t="s">
        <v>973</v>
      </c>
      <c r="C365" t="s">
        <v>142</v>
      </c>
      <c r="E365" s="19">
        <v>100</v>
      </c>
      <c r="K365" s="11">
        <v>2342</v>
      </c>
      <c r="N365" t="s">
        <v>804</v>
      </c>
      <c r="Q365" t="s">
        <v>146</v>
      </c>
      <c r="T365" t="s">
        <v>190</v>
      </c>
      <c r="W365" t="s">
        <v>854</v>
      </c>
      <c r="Z365" t="s">
        <v>150</v>
      </c>
      <c r="AC365" t="s">
        <v>796</v>
      </c>
      <c r="AD365">
        <v>0</v>
      </c>
      <c r="AF365" t="s">
        <v>801</v>
      </c>
      <c r="AG365">
        <v>0</v>
      </c>
      <c r="AI365" t="s">
        <v>796</v>
      </c>
      <c r="AJ365">
        <v>20</v>
      </c>
      <c r="AL365" t="s">
        <v>801</v>
      </c>
      <c r="AM365">
        <v>20</v>
      </c>
      <c r="AO365" t="s">
        <v>798</v>
      </c>
      <c r="AP365">
        <v>20</v>
      </c>
      <c r="AR365" t="s">
        <v>150</v>
      </c>
      <c r="AS365">
        <v>20</v>
      </c>
      <c r="AU365" t="s">
        <v>799</v>
      </c>
      <c r="AV365">
        <v>20</v>
      </c>
      <c r="AX365" t="s">
        <v>974</v>
      </c>
    </row>
    <row r="366" spans="1:50" x14ac:dyDescent="0.25">
      <c r="A366" s="23" t="s">
        <v>975</v>
      </c>
      <c r="B366" s="23" t="s">
        <v>976</v>
      </c>
      <c r="C366" t="s">
        <v>142</v>
      </c>
      <c r="E366" s="19">
        <v>100</v>
      </c>
      <c r="K366" s="11">
        <v>2342</v>
      </c>
      <c r="N366" t="s">
        <v>804</v>
      </c>
      <c r="Q366" t="s">
        <v>146</v>
      </c>
      <c r="T366" t="s">
        <v>190</v>
      </c>
      <c r="W366" t="s">
        <v>805</v>
      </c>
      <c r="Z366" t="s">
        <v>150</v>
      </c>
      <c r="AC366" t="s">
        <v>796</v>
      </c>
      <c r="AD366">
        <v>0</v>
      </c>
      <c r="AF366" t="s">
        <v>801</v>
      </c>
      <c r="AG366">
        <v>0</v>
      </c>
      <c r="AI366" t="s">
        <v>796</v>
      </c>
      <c r="AJ366">
        <v>20</v>
      </c>
      <c r="AL366" t="s">
        <v>801</v>
      </c>
      <c r="AM366">
        <v>20</v>
      </c>
      <c r="AO366" t="s">
        <v>798</v>
      </c>
      <c r="AP366">
        <v>20</v>
      </c>
      <c r="AR366" t="s">
        <v>150</v>
      </c>
      <c r="AS366">
        <v>20</v>
      </c>
      <c r="AU366" t="s">
        <v>799</v>
      </c>
      <c r="AV366">
        <v>20</v>
      </c>
      <c r="AX366" t="s">
        <v>821</v>
      </c>
    </row>
    <row r="367" spans="1:50" x14ac:dyDescent="0.25">
      <c r="A367" s="23" t="s">
        <v>977</v>
      </c>
      <c r="B367" s="23" t="s">
        <v>978</v>
      </c>
      <c r="C367" t="s">
        <v>142</v>
      </c>
      <c r="E367" s="19">
        <v>100</v>
      </c>
      <c r="K367" s="11">
        <v>2342</v>
      </c>
      <c r="N367" t="s">
        <v>804</v>
      </c>
      <c r="Q367" t="s">
        <v>146</v>
      </c>
      <c r="T367" t="s">
        <v>190</v>
      </c>
      <c r="W367" t="s">
        <v>805</v>
      </c>
      <c r="Z367" t="s">
        <v>150</v>
      </c>
      <c r="AC367" t="s">
        <v>796</v>
      </c>
      <c r="AD367">
        <v>0</v>
      </c>
      <c r="AF367" t="s">
        <v>801</v>
      </c>
      <c r="AG367">
        <v>0</v>
      </c>
      <c r="AI367" t="s">
        <v>796</v>
      </c>
      <c r="AJ367">
        <v>20</v>
      </c>
      <c r="AL367" t="s">
        <v>801</v>
      </c>
      <c r="AM367">
        <v>20</v>
      </c>
      <c r="AO367" t="s">
        <v>798</v>
      </c>
      <c r="AP367">
        <v>20</v>
      </c>
      <c r="AR367" t="s">
        <v>150</v>
      </c>
      <c r="AS367">
        <v>20</v>
      </c>
      <c r="AU367" t="s">
        <v>799</v>
      </c>
      <c r="AV367">
        <v>20</v>
      </c>
      <c r="AX367" t="s">
        <v>979</v>
      </c>
    </row>
    <row r="368" spans="1:50" x14ac:dyDescent="0.25">
      <c r="A368" s="23" t="s">
        <v>980</v>
      </c>
      <c r="B368" s="23" t="s">
        <v>981</v>
      </c>
      <c r="C368" t="s">
        <v>142</v>
      </c>
      <c r="E368" s="19">
        <v>100</v>
      </c>
      <c r="K368" s="11">
        <v>2342</v>
      </c>
      <c r="N368" t="s">
        <v>804</v>
      </c>
      <c r="Q368" t="s">
        <v>146</v>
      </c>
      <c r="T368" t="s">
        <v>190</v>
      </c>
      <c r="W368" t="s">
        <v>854</v>
      </c>
      <c r="Z368" t="s">
        <v>258</v>
      </c>
      <c r="AD368">
        <v>0</v>
      </c>
      <c r="AG368">
        <v>0</v>
      </c>
      <c r="AI368" t="s">
        <v>796</v>
      </c>
      <c r="AJ368">
        <v>20</v>
      </c>
      <c r="AL368" t="s">
        <v>801</v>
      </c>
      <c r="AM368">
        <v>20</v>
      </c>
      <c r="AO368" t="s">
        <v>798</v>
      </c>
      <c r="AP368">
        <v>20</v>
      </c>
      <c r="AR368" t="s">
        <v>150</v>
      </c>
      <c r="AS368">
        <v>20</v>
      </c>
      <c r="AU368" t="s">
        <v>799</v>
      </c>
      <c r="AV368">
        <v>20</v>
      </c>
      <c r="AX368" t="s">
        <v>982</v>
      </c>
    </row>
    <row r="369" spans="1:50" x14ac:dyDescent="0.25">
      <c r="A369" s="23" t="s">
        <v>983</v>
      </c>
      <c r="B369" s="23" t="s">
        <v>984</v>
      </c>
      <c r="C369" t="s">
        <v>142</v>
      </c>
      <c r="E369" s="19">
        <v>100</v>
      </c>
      <c r="K369" s="11">
        <v>2342</v>
      </c>
      <c r="N369" t="s">
        <v>804</v>
      </c>
      <c r="Q369" t="s">
        <v>146</v>
      </c>
      <c r="T369" t="s">
        <v>190</v>
      </c>
      <c r="W369" t="s">
        <v>854</v>
      </c>
      <c r="Z369" t="s">
        <v>258</v>
      </c>
      <c r="AD369">
        <v>0</v>
      </c>
      <c r="AG369">
        <v>0</v>
      </c>
      <c r="AI369" t="s">
        <v>796</v>
      </c>
      <c r="AJ369">
        <v>20</v>
      </c>
      <c r="AL369" t="s">
        <v>801</v>
      </c>
      <c r="AM369">
        <v>20</v>
      </c>
      <c r="AO369" t="s">
        <v>798</v>
      </c>
      <c r="AP369">
        <v>20</v>
      </c>
      <c r="AR369" t="s">
        <v>150</v>
      </c>
      <c r="AS369">
        <v>20</v>
      </c>
      <c r="AU369" t="s">
        <v>799</v>
      </c>
      <c r="AV369">
        <v>20</v>
      </c>
      <c r="AX369" t="s">
        <v>985</v>
      </c>
    </row>
    <row r="370" spans="1:50" x14ac:dyDescent="0.25">
      <c r="A370" s="23" t="s">
        <v>956</v>
      </c>
      <c r="B370" s="23" t="s">
        <v>957</v>
      </c>
      <c r="C370" t="s">
        <v>142</v>
      </c>
      <c r="E370" s="19">
        <v>100</v>
      </c>
      <c r="K370" s="11">
        <v>2342</v>
      </c>
      <c r="N370" t="s">
        <v>804</v>
      </c>
      <c r="Q370" t="s">
        <v>146</v>
      </c>
      <c r="T370" t="s">
        <v>190</v>
      </c>
      <c r="W370" t="s">
        <v>854</v>
      </c>
      <c r="Z370" t="s">
        <v>258</v>
      </c>
      <c r="AD370">
        <v>0</v>
      </c>
      <c r="AG370">
        <v>0</v>
      </c>
      <c r="AI370" t="s">
        <v>796</v>
      </c>
      <c r="AJ370">
        <v>20</v>
      </c>
      <c r="AL370" t="s">
        <v>801</v>
      </c>
      <c r="AM370">
        <v>20</v>
      </c>
      <c r="AO370" t="s">
        <v>798</v>
      </c>
      <c r="AP370">
        <v>20</v>
      </c>
      <c r="AR370" t="s">
        <v>150</v>
      </c>
      <c r="AS370">
        <v>20</v>
      </c>
      <c r="AU370" t="s">
        <v>799</v>
      </c>
      <c r="AV370">
        <v>20</v>
      </c>
      <c r="AX370" t="s">
        <v>958</v>
      </c>
    </row>
    <row r="371" spans="1:50" x14ac:dyDescent="0.25">
      <c r="A371" s="23" t="s">
        <v>986</v>
      </c>
      <c r="B371" s="23" t="s">
        <v>987</v>
      </c>
      <c r="C371" t="s">
        <v>142</v>
      </c>
      <c r="E371" s="19">
        <v>80</v>
      </c>
      <c r="K371" s="11">
        <v>2306</v>
      </c>
      <c r="N371" t="s">
        <v>804</v>
      </c>
      <c r="Q371" t="s">
        <v>168</v>
      </c>
      <c r="T371" t="s">
        <v>162</v>
      </c>
      <c r="W371" t="s">
        <v>854</v>
      </c>
      <c r="Z371" t="s">
        <v>258</v>
      </c>
      <c r="AD371">
        <v>0</v>
      </c>
      <c r="AG371">
        <v>0</v>
      </c>
      <c r="AI371" t="s">
        <v>800</v>
      </c>
      <c r="AJ371">
        <v>0</v>
      </c>
      <c r="AL371" t="s">
        <v>801</v>
      </c>
      <c r="AM371">
        <v>20</v>
      </c>
      <c r="AO371" t="s">
        <v>798</v>
      </c>
      <c r="AP371">
        <v>20</v>
      </c>
      <c r="AR371" t="s">
        <v>150</v>
      </c>
      <c r="AS371">
        <v>20</v>
      </c>
      <c r="AU371" t="s">
        <v>799</v>
      </c>
      <c r="AV371">
        <v>20</v>
      </c>
    </row>
    <row r="372" spans="1:50" x14ac:dyDescent="0.25">
      <c r="A372" s="23" t="s">
        <v>988</v>
      </c>
      <c r="B372" s="23" t="s">
        <v>989</v>
      </c>
      <c r="C372" t="s">
        <v>142</v>
      </c>
      <c r="E372" s="19">
        <v>80</v>
      </c>
      <c r="K372" s="11">
        <v>2306</v>
      </c>
      <c r="N372" t="s">
        <v>804</v>
      </c>
      <c r="Q372" t="s">
        <v>168</v>
      </c>
      <c r="T372" t="s">
        <v>339</v>
      </c>
      <c r="W372" t="s">
        <v>805</v>
      </c>
      <c r="Z372" t="s">
        <v>150</v>
      </c>
      <c r="AC372" t="s">
        <v>800</v>
      </c>
      <c r="AD372">
        <v>0</v>
      </c>
      <c r="AF372" t="s">
        <v>801</v>
      </c>
      <c r="AG372">
        <v>0</v>
      </c>
      <c r="AI372" t="s">
        <v>800</v>
      </c>
      <c r="AJ372">
        <v>0</v>
      </c>
      <c r="AL372" t="s">
        <v>801</v>
      </c>
      <c r="AM372">
        <v>20</v>
      </c>
      <c r="AO372" t="s">
        <v>798</v>
      </c>
      <c r="AP372">
        <v>20</v>
      </c>
      <c r="AR372" t="s">
        <v>150</v>
      </c>
      <c r="AS372">
        <v>20</v>
      </c>
      <c r="AU372" t="s">
        <v>799</v>
      </c>
      <c r="AV372">
        <v>20</v>
      </c>
      <c r="AX372" t="s">
        <v>990</v>
      </c>
    </row>
    <row r="373" spans="1:50" x14ac:dyDescent="0.25">
      <c r="A373" t="s">
        <v>991</v>
      </c>
      <c r="B373" t="s">
        <v>992</v>
      </c>
      <c r="C373" t="s">
        <v>142</v>
      </c>
      <c r="E373" s="19">
        <v>100</v>
      </c>
      <c r="K373" s="11">
        <v>2655</v>
      </c>
      <c r="N373" t="s">
        <v>804</v>
      </c>
      <c r="Q373" t="s">
        <v>146</v>
      </c>
      <c r="T373" t="s">
        <v>147</v>
      </c>
      <c r="W373" t="s">
        <v>854</v>
      </c>
      <c r="Z373" t="s">
        <v>258</v>
      </c>
      <c r="AD373">
        <v>0</v>
      </c>
      <c r="AG373">
        <v>0</v>
      </c>
      <c r="AI373" t="s">
        <v>796</v>
      </c>
      <c r="AJ373">
        <v>20</v>
      </c>
      <c r="AL373" t="s">
        <v>801</v>
      </c>
      <c r="AM373">
        <v>20</v>
      </c>
      <c r="AO373" t="s">
        <v>798</v>
      </c>
      <c r="AP373">
        <v>20</v>
      </c>
      <c r="AR373" t="s">
        <v>150</v>
      </c>
      <c r="AS373">
        <v>20</v>
      </c>
      <c r="AU373" t="s">
        <v>799</v>
      </c>
      <c r="AV373">
        <v>20</v>
      </c>
      <c r="AX373" t="s">
        <v>925</v>
      </c>
    </row>
    <row r="374" spans="1:50" x14ac:dyDescent="0.25">
      <c r="A374" t="s">
        <v>993</v>
      </c>
      <c r="B374" t="s">
        <v>994</v>
      </c>
      <c r="C374" t="s">
        <v>142</v>
      </c>
      <c r="E374" s="19">
        <v>100</v>
      </c>
      <c r="K374" s="11">
        <v>2655</v>
      </c>
      <c r="N374" t="s">
        <v>804</v>
      </c>
      <c r="Q374" t="s">
        <v>146</v>
      </c>
      <c r="T374" t="s">
        <v>162</v>
      </c>
      <c r="W374" t="s">
        <v>854</v>
      </c>
      <c r="Z374" t="s">
        <v>258</v>
      </c>
      <c r="AD374">
        <v>0</v>
      </c>
      <c r="AG374">
        <v>0</v>
      </c>
      <c r="AI374" t="s">
        <v>796</v>
      </c>
      <c r="AJ374">
        <v>20</v>
      </c>
      <c r="AL374" t="s">
        <v>801</v>
      </c>
      <c r="AM374">
        <v>20</v>
      </c>
      <c r="AO374" t="s">
        <v>798</v>
      </c>
      <c r="AP374">
        <v>20</v>
      </c>
      <c r="AR374" t="s">
        <v>150</v>
      </c>
      <c r="AS374">
        <v>20</v>
      </c>
      <c r="AU374" t="s">
        <v>799</v>
      </c>
      <c r="AV374">
        <v>20</v>
      </c>
    </row>
    <row r="375" spans="1:50" x14ac:dyDescent="0.25">
      <c r="A375" t="s">
        <v>995</v>
      </c>
      <c r="B375" t="s">
        <v>996</v>
      </c>
      <c r="C375" t="s">
        <v>142</v>
      </c>
      <c r="E375" s="19">
        <v>80</v>
      </c>
      <c r="K375" s="11">
        <v>2655</v>
      </c>
      <c r="N375" t="s">
        <v>804</v>
      </c>
      <c r="Q375" t="s">
        <v>146</v>
      </c>
      <c r="T375" t="s">
        <v>147</v>
      </c>
      <c r="W375" t="s">
        <v>854</v>
      </c>
      <c r="Z375" t="s">
        <v>258</v>
      </c>
      <c r="AD375">
        <v>0</v>
      </c>
      <c r="AG375">
        <v>0</v>
      </c>
      <c r="AI375" t="s">
        <v>800</v>
      </c>
      <c r="AJ375">
        <v>0</v>
      </c>
      <c r="AL375" t="s">
        <v>801</v>
      </c>
      <c r="AM375">
        <v>20</v>
      </c>
      <c r="AO375" t="s">
        <v>798</v>
      </c>
      <c r="AP375">
        <v>20</v>
      </c>
      <c r="AR375" t="s">
        <v>150</v>
      </c>
      <c r="AS375">
        <v>20</v>
      </c>
      <c r="AU375" t="s">
        <v>799</v>
      </c>
      <c r="AV375">
        <v>20</v>
      </c>
    </row>
    <row r="376" spans="1:50" x14ac:dyDescent="0.25">
      <c r="A376" t="s">
        <v>997</v>
      </c>
      <c r="B376" t="s">
        <v>998</v>
      </c>
      <c r="C376" t="s">
        <v>142</v>
      </c>
      <c r="E376" s="19">
        <v>60</v>
      </c>
      <c r="K376" s="11">
        <v>2654</v>
      </c>
      <c r="N376" t="s">
        <v>804</v>
      </c>
      <c r="Q376" t="s">
        <v>146</v>
      </c>
      <c r="T376" t="s">
        <v>162</v>
      </c>
      <c r="W376" t="s">
        <v>854</v>
      </c>
      <c r="Z376" t="s">
        <v>258</v>
      </c>
      <c r="AD376">
        <v>0</v>
      </c>
      <c r="AG376">
        <v>0</v>
      </c>
      <c r="AI376" t="s">
        <v>796</v>
      </c>
      <c r="AJ376">
        <v>20</v>
      </c>
      <c r="AL376" t="s">
        <v>855</v>
      </c>
      <c r="AM376">
        <v>0</v>
      </c>
      <c r="AO376" t="s">
        <v>258</v>
      </c>
      <c r="AP376">
        <v>0</v>
      </c>
      <c r="AR376" t="s">
        <v>150</v>
      </c>
      <c r="AS376">
        <v>20</v>
      </c>
      <c r="AU376" t="s">
        <v>799</v>
      </c>
      <c r="AV376">
        <v>20</v>
      </c>
    </row>
    <row r="377" spans="1:50" x14ac:dyDescent="0.25">
      <c r="A377" t="s">
        <v>999</v>
      </c>
      <c r="B377" t="s">
        <v>1000</v>
      </c>
      <c r="C377" t="s">
        <v>142</v>
      </c>
      <c r="E377" s="19">
        <v>80</v>
      </c>
      <c r="K377" s="11">
        <v>2654</v>
      </c>
      <c r="N377" t="s">
        <v>804</v>
      </c>
      <c r="Q377" t="s">
        <v>146</v>
      </c>
      <c r="T377" t="s">
        <v>162</v>
      </c>
      <c r="W377" t="s">
        <v>854</v>
      </c>
      <c r="Z377" t="s">
        <v>258</v>
      </c>
      <c r="AD377">
        <v>0</v>
      </c>
      <c r="AG377">
        <v>0</v>
      </c>
      <c r="AI377" t="s">
        <v>796</v>
      </c>
      <c r="AJ377">
        <v>20</v>
      </c>
      <c r="AL377" t="s">
        <v>797</v>
      </c>
      <c r="AM377">
        <v>0</v>
      </c>
      <c r="AO377" t="s">
        <v>798</v>
      </c>
      <c r="AP377">
        <v>20</v>
      </c>
      <c r="AR377" t="s">
        <v>150</v>
      </c>
      <c r="AS377">
        <v>20</v>
      </c>
      <c r="AU377" t="s">
        <v>799</v>
      </c>
      <c r="AV377">
        <v>20</v>
      </c>
    </row>
    <row r="378" spans="1:50" x14ac:dyDescent="0.25">
      <c r="A378" t="s">
        <v>1001</v>
      </c>
      <c r="B378" t="s">
        <v>1002</v>
      </c>
      <c r="C378" t="s">
        <v>142</v>
      </c>
      <c r="E378" s="19">
        <v>100</v>
      </c>
      <c r="K378" s="11">
        <v>2654</v>
      </c>
      <c r="N378" t="s">
        <v>804</v>
      </c>
      <c r="Q378" t="s">
        <v>146</v>
      </c>
      <c r="T378" t="s">
        <v>162</v>
      </c>
      <c r="W378" t="s">
        <v>854</v>
      </c>
      <c r="Z378" t="s">
        <v>258</v>
      </c>
      <c r="AD378">
        <v>0</v>
      </c>
      <c r="AG378">
        <v>0</v>
      </c>
      <c r="AI378" t="s">
        <v>796</v>
      </c>
      <c r="AJ378">
        <v>20</v>
      </c>
      <c r="AL378" t="s">
        <v>801</v>
      </c>
      <c r="AM378">
        <v>20</v>
      </c>
      <c r="AO378" t="s">
        <v>798</v>
      </c>
      <c r="AP378">
        <v>20</v>
      </c>
      <c r="AR378" t="s">
        <v>150</v>
      </c>
      <c r="AS378">
        <v>20</v>
      </c>
      <c r="AU378" t="s">
        <v>799</v>
      </c>
      <c r="AV378">
        <v>20</v>
      </c>
    </row>
    <row r="379" spans="1:50" x14ac:dyDescent="0.25">
      <c r="A379" t="s">
        <v>1003</v>
      </c>
      <c r="B379" t="s">
        <v>1004</v>
      </c>
      <c r="C379" t="s">
        <v>142</v>
      </c>
      <c r="E379" s="19">
        <v>80</v>
      </c>
      <c r="K379" s="11">
        <v>2654</v>
      </c>
      <c r="N379" t="s">
        <v>804</v>
      </c>
      <c r="Q379" t="s">
        <v>146</v>
      </c>
      <c r="T379" t="s">
        <v>162</v>
      </c>
      <c r="W379" t="s">
        <v>854</v>
      </c>
      <c r="Z379" t="s">
        <v>258</v>
      </c>
      <c r="AD379">
        <v>0</v>
      </c>
      <c r="AG379">
        <v>0</v>
      </c>
      <c r="AI379" t="s">
        <v>796</v>
      </c>
      <c r="AJ379">
        <v>20</v>
      </c>
      <c r="AL379" t="s">
        <v>797</v>
      </c>
      <c r="AM379">
        <v>0</v>
      </c>
      <c r="AO379" t="s">
        <v>798</v>
      </c>
      <c r="AP379">
        <v>20</v>
      </c>
      <c r="AR379" t="s">
        <v>150</v>
      </c>
      <c r="AS379">
        <v>20</v>
      </c>
      <c r="AU379" t="s">
        <v>799</v>
      </c>
      <c r="AV379">
        <v>20</v>
      </c>
    </row>
    <row r="380" spans="1:50" x14ac:dyDescent="0.25">
      <c r="A380" t="s">
        <v>1005</v>
      </c>
      <c r="B380" t="s">
        <v>1006</v>
      </c>
      <c r="C380" t="s">
        <v>142</v>
      </c>
      <c r="E380" s="19">
        <v>100</v>
      </c>
      <c r="K380" s="11">
        <v>2654</v>
      </c>
      <c r="N380" t="s">
        <v>804</v>
      </c>
      <c r="Q380" t="s">
        <v>146</v>
      </c>
      <c r="T380" t="s">
        <v>162</v>
      </c>
      <c r="W380" t="s">
        <v>854</v>
      </c>
      <c r="Z380" t="s">
        <v>258</v>
      </c>
      <c r="AD380">
        <v>0</v>
      </c>
      <c r="AG380">
        <v>0</v>
      </c>
      <c r="AI380" t="s">
        <v>796</v>
      </c>
      <c r="AJ380">
        <v>20</v>
      </c>
      <c r="AL380" t="s">
        <v>801</v>
      </c>
      <c r="AM380">
        <v>20</v>
      </c>
      <c r="AO380" t="s">
        <v>798</v>
      </c>
      <c r="AP380">
        <v>20</v>
      </c>
      <c r="AR380" t="s">
        <v>150</v>
      </c>
      <c r="AS380">
        <v>20</v>
      </c>
      <c r="AU380" t="s">
        <v>799</v>
      </c>
      <c r="AV380">
        <v>20</v>
      </c>
    </row>
    <row r="381" spans="1:50" x14ac:dyDescent="0.25">
      <c r="A381" t="s">
        <v>1007</v>
      </c>
      <c r="B381" t="s">
        <v>1008</v>
      </c>
      <c r="C381" t="s">
        <v>142</v>
      </c>
      <c r="E381" s="19">
        <v>100</v>
      </c>
      <c r="K381" s="11">
        <v>2654</v>
      </c>
      <c r="N381" t="s">
        <v>804</v>
      </c>
      <c r="Q381" t="s">
        <v>146</v>
      </c>
      <c r="T381" t="s">
        <v>162</v>
      </c>
      <c r="W381" t="s">
        <v>854</v>
      </c>
      <c r="Z381" t="s">
        <v>258</v>
      </c>
      <c r="AD381">
        <v>0</v>
      </c>
      <c r="AG381">
        <v>0</v>
      </c>
      <c r="AI381" t="s">
        <v>796</v>
      </c>
      <c r="AJ381">
        <v>20</v>
      </c>
      <c r="AL381" t="s">
        <v>801</v>
      </c>
      <c r="AM381">
        <v>20</v>
      </c>
      <c r="AO381" t="s">
        <v>798</v>
      </c>
      <c r="AP381">
        <v>20</v>
      </c>
      <c r="AR381" t="s">
        <v>150</v>
      </c>
      <c r="AS381">
        <v>20</v>
      </c>
      <c r="AU381" t="s">
        <v>799</v>
      </c>
      <c r="AV381">
        <v>20</v>
      </c>
    </row>
    <row r="382" spans="1:50" x14ac:dyDescent="0.25">
      <c r="A382" t="s">
        <v>1009</v>
      </c>
      <c r="B382" t="s">
        <v>1010</v>
      </c>
      <c r="C382" t="s">
        <v>142</v>
      </c>
      <c r="E382" s="19">
        <v>100</v>
      </c>
      <c r="K382" s="11">
        <v>2654</v>
      </c>
      <c r="N382" t="s">
        <v>804</v>
      </c>
      <c r="Q382" t="s">
        <v>146</v>
      </c>
      <c r="T382" t="s">
        <v>339</v>
      </c>
      <c r="W382" t="s">
        <v>854</v>
      </c>
      <c r="Z382" t="s">
        <v>258</v>
      </c>
      <c r="AD382">
        <v>0</v>
      </c>
      <c r="AG382">
        <v>0</v>
      </c>
      <c r="AI382" t="s">
        <v>796</v>
      </c>
      <c r="AJ382">
        <v>20</v>
      </c>
      <c r="AL382" t="s">
        <v>801</v>
      </c>
      <c r="AM382">
        <v>20</v>
      </c>
      <c r="AO382" t="s">
        <v>798</v>
      </c>
      <c r="AP382">
        <v>20</v>
      </c>
      <c r="AR382" t="s">
        <v>150</v>
      </c>
      <c r="AS382">
        <v>20</v>
      </c>
      <c r="AU382" t="s">
        <v>799</v>
      </c>
      <c r="AV382">
        <v>20</v>
      </c>
    </row>
    <row r="383" spans="1:50" x14ac:dyDescent="0.25">
      <c r="A383" t="s">
        <v>1011</v>
      </c>
      <c r="B383" t="s">
        <v>1012</v>
      </c>
      <c r="C383" t="s">
        <v>142</v>
      </c>
      <c r="E383" s="19">
        <v>100</v>
      </c>
      <c r="K383" s="11">
        <v>2654</v>
      </c>
      <c r="N383" t="s">
        <v>804</v>
      </c>
      <c r="Q383" t="s">
        <v>146</v>
      </c>
      <c r="T383" t="s">
        <v>339</v>
      </c>
      <c r="W383" t="s">
        <v>854</v>
      </c>
      <c r="Z383" t="s">
        <v>258</v>
      </c>
      <c r="AD383">
        <v>0</v>
      </c>
      <c r="AG383">
        <v>0</v>
      </c>
      <c r="AI383" t="s">
        <v>796</v>
      </c>
      <c r="AJ383">
        <v>20</v>
      </c>
      <c r="AL383" t="s">
        <v>801</v>
      </c>
      <c r="AM383">
        <v>20</v>
      </c>
      <c r="AO383" t="s">
        <v>798</v>
      </c>
      <c r="AP383">
        <v>20</v>
      </c>
      <c r="AR383" t="s">
        <v>150</v>
      </c>
      <c r="AS383">
        <v>20</v>
      </c>
      <c r="AU383" t="s">
        <v>799</v>
      </c>
      <c r="AV383">
        <v>20</v>
      </c>
    </row>
    <row r="384" spans="1:50" x14ac:dyDescent="0.25">
      <c r="A384" t="s">
        <v>1013</v>
      </c>
      <c r="B384" t="s">
        <v>1014</v>
      </c>
      <c r="C384" t="s">
        <v>142</v>
      </c>
      <c r="E384" s="19">
        <v>100</v>
      </c>
      <c r="K384" s="11">
        <v>2654</v>
      </c>
      <c r="N384" t="s">
        <v>804</v>
      </c>
      <c r="Q384" t="s">
        <v>146</v>
      </c>
      <c r="T384" t="s">
        <v>339</v>
      </c>
      <c r="W384" t="s">
        <v>854</v>
      </c>
      <c r="Z384" t="s">
        <v>258</v>
      </c>
      <c r="AD384">
        <v>0</v>
      </c>
      <c r="AG384">
        <v>0</v>
      </c>
      <c r="AI384" t="s">
        <v>796</v>
      </c>
      <c r="AJ384">
        <v>20</v>
      </c>
      <c r="AL384" t="s">
        <v>801</v>
      </c>
      <c r="AM384">
        <v>20</v>
      </c>
      <c r="AO384" t="s">
        <v>798</v>
      </c>
      <c r="AP384">
        <v>20</v>
      </c>
      <c r="AR384" t="s">
        <v>150</v>
      </c>
      <c r="AS384">
        <v>20</v>
      </c>
      <c r="AU384" t="s">
        <v>799</v>
      </c>
      <c r="AV384">
        <v>20</v>
      </c>
    </row>
    <row r="385" spans="1:50" x14ac:dyDescent="0.25">
      <c r="A385" t="s">
        <v>1039</v>
      </c>
      <c r="B385" t="s">
        <v>1040</v>
      </c>
      <c r="C385" t="s">
        <v>142</v>
      </c>
      <c r="E385" s="19">
        <v>100</v>
      </c>
      <c r="K385" s="11">
        <v>2318</v>
      </c>
      <c r="N385" t="s">
        <v>804</v>
      </c>
      <c r="Q385" t="s">
        <v>146</v>
      </c>
      <c r="T385" t="s">
        <v>162</v>
      </c>
      <c r="W385" t="s">
        <v>854</v>
      </c>
      <c r="Z385" t="s">
        <v>258</v>
      </c>
      <c r="AD385">
        <v>0</v>
      </c>
      <c r="AG385">
        <v>0</v>
      </c>
      <c r="AI385" t="s">
        <v>796</v>
      </c>
      <c r="AJ385">
        <v>20</v>
      </c>
      <c r="AL385" t="s">
        <v>801</v>
      </c>
      <c r="AM385">
        <v>20</v>
      </c>
      <c r="AO385" t="s">
        <v>798</v>
      </c>
      <c r="AP385">
        <v>20</v>
      </c>
      <c r="AR385" t="s">
        <v>150</v>
      </c>
      <c r="AS385">
        <v>20</v>
      </c>
      <c r="AU385" t="s">
        <v>799</v>
      </c>
      <c r="AV385">
        <v>20</v>
      </c>
    </row>
    <row r="386" spans="1:50" x14ac:dyDescent="0.25">
      <c r="A386" t="s">
        <v>1041</v>
      </c>
      <c r="B386" t="s">
        <v>1042</v>
      </c>
      <c r="C386" t="s">
        <v>142</v>
      </c>
      <c r="E386" s="19">
        <v>80</v>
      </c>
      <c r="K386" s="11">
        <v>2655</v>
      </c>
      <c r="N386" t="s">
        <v>804</v>
      </c>
      <c r="Q386" t="s">
        <v>146</v>
      </c>
      <c r="T386" t="s">
        <v>162</v>
      </c>
      <c r="W386" t="s">
        <v>854</v>
      </c>
      <c r="Z386" t="s">
        <v>258</v>
      </c>
      <c r="AD386">
        <v>0</v>
      </c>
      <c r="AG386">
        <v>0</v>
      </c>
      <c r="AI386" t="s">
        <v>800</v>
      </c>
      <c r="AJ386">
        <v>0</v>
      </c>
      <c r="AL386" t="s">
        <v>801</v>
      </c>
      <c r="AM386">
        <v>20</v>
      </c>
      <c r="AO386" t="s">
        <v>798</v>
      </c>
      <c r="AP386">
        <v>20</v>
      </c>
      <c r="AR386" t="s">
        <v>150</v>
      </c>
      <c r="AS386">
        <v>20</v>
      </c>
      <c r="AU386" t="s">
        <v>799</v>
      </c>
      <c r="AV386">
        <v>20</v>
      </c>
      <c r="AX386" t="s">
        <v>821</v>
      </c>
    </row>
    <row r="387" spans="1:50" x14ac:dyDescent="0.25">
      <c r="A387" t="s">
        <v>1043</v>
      </c>
      <c r="B387" t="s">
        <v>1044</v>
      </c>
      <c r="C387" t="s">
        <v>142</v>
      </c>
      <c r="E387" s="19">
        <v>60</v>
      </c>
      <c r="K387" s="11">
        <v>2655</v>
      </c>
      <c r="N387" t="s">
        <v>804</v>
      </c>
      <c r="Q387" t="s">
        <v>146</v>
      </c>
      <c r="T387" t="s">
        <v>171</v>
      </c>
      <c r="W387" t="s">
        <v>854</v>
      </c>
      <c r="Z387" t="s">
        <v>258</v>
      </c>
      <c r="AD387">
        <v>0</v>
      </c>
      <c r="AG387">
        <v>0</v>
      </c>
      <c r="AI387" t="s">
        <v>800</v>
      </c>
      <c r="AJ387">
        <v>0</v>
      </c>
      <c r="AL387" t="s">
        <v>797</v>
      </c>
      <c r="AM387">
        <v>0</v>
      </c>
      <c r="AO387" t="s">
        <v>798</v>
      </c>
      <c r="AP387">
        <v>20</v>
      </c>
      <c r="AR387" t="s">
        <v>150</v>
      </c>
      <c r="AS387">
        <v>20</v>
      </c>
      <c r="AU387" t="s">
        <v>799</v>
      </c>
      <c r="AV387">
        <v>20</v>
      </c>
    </row>
    <row r="388" spans="1:50" x14ac:dyDescent="0.25">
      <c r="A388" t="s">
        <v>1045</v>
      </c>
      <c r="B388" t="s">
        <v>1046</v>
      </c>
      <c r="C388" t="s">
        <v>142</v>
      </c>
      <c r="E388" s="19">
        <v>80</v>
      </c>
      <c r="K388" s="11">
        <v>2306</v>
      </c>
      <c r="N388" t="s">
        <v>804</v>
      </c>
      <c r="Q388" t="s">
        <v>168</v>
      </c>
      <c r="T388" t="s">
        <v>339</v>
      </c>
      <c r="W388" t="s">
        <v>805</v>
      </c>
      <c r="Z388" t="s">
        <v>150</v>
      </c>
      <c r="AC388" t="s">
        <v>800</v>
      </c>
      <c r="AD388">
        <v>0</v>
      </c>
      <c r="AF388" t="s">
        <v>801</v>
      </c>
      <c r="AG388">
        <v>0</v>
      </c>
      <c r="AI388" t="s">
        <v>800</v>
      </c>
      <c r="AJ388">
        <v>0</v>
      </c>
      <c r="AL388" t="s">
        <v>801</v>
      </c>
      <c r="AM388">
        <v>20</v>
      </c>
      <c r="AO388" t="s">
        <v>798</v>
      </c>
      <c r="AP388">
        <v>20</v>
      </c>
      <c r="AR388" t="s">
        <v>150</v>
      </c>
      <c r="AS388">
        <v>20</v>
      </c>
      <c r="AU388" t="s">
        <v>799</v>
      </c>
      <c r="AV388">
        <v>20</v>
      </c>
      <c r="AX388" t="s">
        <v>1047</v>
      </c>
    </row>
    <row r="389" spans="1:50" x14ac:dyDescent="0.25">
      <c r="A389" t="s">
        <v>1048</v>
      </c>
      <c r="B389" t="s">
        <v>1049</v>
      </c>
      <c r="C389" t="s">
        <v>142</v>
      </c>
      <c r="E389" s="19">
        <v>80</v>
      </c>
      <c r="K389" s="11">
        <v>2306</v>
      </c>
      <c r="N389" t="s">
        <v>804</v>
      </c>
      <c r="Q389" t="s">
        <v>168</v>
      </c>
      <c r="T389" t="s">
        <v>339</v>
      </c>
      <c r="W389" t="s">
        <v>854</v>
      </c>
      <c r="Z389" t="s">
        <v>258</v>
      </c>
      <c r="AD389">
        <v>0</v>
      </c>
      <c r="AG389">
        <v>0</v>
      </c>
      <c r="AI389" t="s">
        <v>800</v>
      </c>
      <c r="AJ389">
        <v>0</v>
      </c>
      <c r="AL389" t="s">
        <v>801</v>
      </c>
      <c r="AM389">
        <v>20</v>
      </c>
      <c r="AO389" t="s">
        <v>798</v>
      </c>
      <c r="AP389">
        <v>20</v>
      </c>
      <c r="AR389" t="s">
        <v>150</v>
      </c>
      <c r="AS389">
        <v>20</v>
      </c>
      <c r="AU389" t="s">
        <v>799</v>
      </c>
      <c r="AV389">
        <v>20</v>
      </c>
    </row>
    <row r="390" spans="1:50" x14ac:dyDescent="0.25">
      <c r="A390" t="s">
        <v>1050</v>
      </c>
      <c r="B390" t="s">
        <v>1051</v>
      </c>
      <c r="C390" t="s">
        <v>142</v>
      </c>
      <c r="E390" s="19">
        <v>80</v>
      </c>
      <c r="K390" s="11">
        <v>2306</v>
      </c>
      <c r="N390" t="s">
        <v>804</v>
      </c>
      <c r="Q390" t="s">
        <v>336</v>
      </c>
      <c r="T390" t="s">
        <v>339</v>
      </c>
      <c r="W390" t="s">
        <v>854</v>
      </c>
      <c r="Z390" t="s">
        <v>258</v>
      </c>
      <c r="AD390">
        <v>0</v>
      </c>
      <c r="AG390">
        <v>0</v>
      </c>
      <c r="AI390" t="s">
        <v>800</v>
      </c>
      <c r="AJ390">
        <v>0</v>
      </c>
      <c r="AL390" t="s">
        <v>801</v>
      </c>
      <c r="AM390">
        <v>20</v>
      </c>
      <c r="AO390" t="s">
        <v>798</v>
      </c>
      <c r="AP390">
        <v>20</v>
      </c>
      <c r="AR390" t="s">
        <v>150</v>
      </c>
      <c r="AS390">
        <v>20</v>
      </c>
      <c r="AU390" t="s">
        <v>799</v>
      </c>
      <c r="AV390">
        <v>20</v>
      </c>
      <c r="AX390" t="s">
        <v>1052</v>
      </c>
    </row>
    <row r="391" spans="1:50" x14ac:dyDescent="0.25">
      <c r="A391" t="s">
        <v>1015</v>
      </c>
      <c r="B391" t="s">
        <v>1016</v>
      </c>
      <c r="C391" t="s">
        <v>142</v>
      </c>
      <c r="E391" s="19">
        <v>100</v>
      </c>
      <c r="K391" s="11">
        <v>2306</v>
      </c>
      <c r="N391" t="s">
        <v>804</v>
      </c>
      <c r="Q391" t="s">
        <v>168</v>
      </c>
      <c r="T391" t="s">
        <v>171</v>
      </c>
      <c r="W391" t="s">
        <v>854</v>
      </c>
      <c r="Z391" t="s">
        <v>258</v>
      </c>
      <c r="AD391">
        <v>0</v>
      </c>
      <c r="AG391">
        <v>0</v>
      </c>
      <c r="AI391" t="s">
        <v>796</v>
      </c>
      <c r="AJ391">
        <v>20</v>
      </c>
      <c r="AL391" t="s">
        <v>801</v>
      </c>
      <c r="AM391">
        <v>20</v>
      </c>
      <c r="AO391" t="s">
        <v>798</v>
      </c>
      <c r="AP391">
        <v>20</v>
      </c>
      <c r="AR391" t="s">
        <v>150</v>
      </c>
      <c r="AS391">
        <v>20</v>
      </c>
      <c r="AU391" t="s">
        <v>799</v>
      </c>
      <c r="AV391">
        <v>20</v>
      </c>
      <c r="AX391" t="s">
        <v>1017</v>
      </c>
    </row>
    <row r="392" spans="1:50" x14ac:dyDescent="0.25">
      <c r="A392" t="s">
        <v>1021</v>
      </c>
      <c r="B392" t="s">
        <v>1022</v>
      </c>
      <c r="C392" t="s">
        <v>142</v>
      </c>
      <c r="E392" s="19">
        <v>100</v>
      </c>
      <c r="K392" s="11">
        <v>2318</v>
      </c>
      <c r="N392" t="s">
        <v>804</v>
      </c>
      <c r="Q392" t="s">
        <v>146</v>
      </c>
      <c r="T392" t="s">
        <v>162</v>
      </c>
      <c r="W392" t="s">
        <v>854</v>
      </c>
      <c r="Z392" t="s">
        <v>258</v>
      </c>
      <c r="AD392">
        <v>0</v>
      </c>
      <c r="AG392">
        <v>0</v>
      </c>
      <c r="AI392" t="s">
        <v>796</v>
      </c>
      <c r="AJ392">
        <v>20</v>
      </c>
      <c r="AL392" t="s">
        <v>801</v>
      </c>
      <c r="AM392">
        <v>20</v>
      </c>
      <c r="AO392" t="s">
        <v>798</v>
      </c>
      <c r="AP392">
        <v>20</v>
      </c>
      <c r="AR392" t="s">
        <v>150</v>
      </c>
      <c r="AS392">
        <v>20</v>
      </c>
      <c r="AU392" t="s">
        <v>799</v>
      </c>
      <c r="AV392">
        <v>20</v>
      </c>
    </row>
    <row r="393" spans="1:50" ht="105" x14ac:dyDescent="0.25">
      <c r="A393" s="27" t="s">
        <v>1018</v>
      </c>
      <c r="B393" s="27" t="s">
        <v>1019</v>
      </c>
      <c r="C393" t="s">
        <v>142</v>
      </c>
      <c r="E393" s="19">
        <v>100</v>
      </c>
      <c r="K393" s="11">
        <v>2655</v>
      </c>
      <c r="N393" t="s">
        <v>804</v>
      </c>
      <c r="Q393" t="s">
        <v>146</v>
      </c>
      <c r="T393" t="s">
        <v>339</v>
      </c>
      <c r="W393" t="s">
        <v>854</v>
      </c>
      <c r="Z393" t="s">
        <v>258</v>
      </c>
      <c r="AD393">
        <v>0</v>
      </c>
      <c r="AG393">
        <v>0</v>
      </c>
      <c r="AI393" t="s">
        <v>796</v>
      </c>
      <c r="AJ393">
        <v>20</v>
      </c>
      <c r="AL393" t="s">
        <v>801</v>
      </c>
      <c r="AM393">
        <v>20</v>
      </c>
      <c r="AO393" t="s">
        <v>798</v>
      </c>
      <c r="AP393">
        <v>20</v>
      </c>
      <c r="AR393" t="s">
        <v>150</v>
      </c>
      <c r="AS393">
        <v>20</v>
      </c>
      <c r="AU393" t="s">
        <v>799</v>
      </c>
      <c r="AV393">
        <v>20</v>
      </c>
      <c r="AX393" s="8" t="s">
        <v>1020</v>
      </c>
    </row>
    <row r="394" spans="1:50" x14ac:dyDescent="0.25">
      <c r="A394" s="27" t="s">
        <v>1023</v>
      </c>
      <c r="B394" s="27" t="s">
        <v>1024</v>
      </c>
      <c r="C394" t="s">
        <v>142</v>
      </c>
      <c r="E394" s="19">
        <v>80</v>
      </c>
      <c r="K394" s="11">
        <v>2318</v>
      </c>
      <c r="N394" t="s">
        <v>804</v>
      </c>
      <c r="Q394" t="s">
        <v>146</v>
      </c>
      <c r="T394" t="s">
        <v>162</v>
      </c>
      <c r="W394" t="s">
        <v>854</v>
      </c>
      <c r="Z394" t="s">
        <v>258</v>
      </c>
      <c r="AD394">
        <v>0</v>
      </c>
      <c r="AG394">
        <v>0</v>
      </c>
      <c r="AI394" t="s">
        <v>796</v>
      </c>
      <c r="AJ394">
        <v>20</v>
      </c>
      <c r="AL394" t="s">
        <v>797</v>
      </c>
      <c r="AM394">
        <v>0</v>
      </c>
      <c r="AO394" t="s">
        <v>798</v>
      </c>
      <c r="AP394">
        <v>20</v>
      </c>
      <c r="AR394" t="s">
        <v>150</v>
      </c>
      <c r="AS394">
        <v>20</v>
      </c>
      <c r="AU394" t="s">
        <v>799</v>
      </c>
      <c r="AV394">
        <v>20</v>
      </c>
    </row>
    <row r="395" spans="1:50" x14ac:dyDescent="0.25">
      <c r="A395" s="27" t="s">
        <v>1025</v>
      </c>
      <c r="B395" s="27" t="s">
        <v>1026</v>
      </c>
      <c r="C395" t="s">
        <v>142</v>
      </c>
      <c r="E395" s="19">
        <v>80</v>
      </c>
      <c r="K395" s="11">
        <v>2318</v>
      </c>
      <c r="N395" t="s">
        <v>804</v>
      </c>
      <c r="Q395" t="s">
        <v>146</v>
      </c>
      <c r="T395" t="s">
        <v>162</v>
      </c>
      <c r="W395" t="s">
        <v>854</v>
      </c>
      <c r="Z395" t="s">
        <v>258</v>
      </c>
      <c r="AD395">
        <v>0</v>
      </c>
      <c r="AG395">
        <v>0</v>
      </c>
      <c r="AI395" t="s">
        <v>796</v>
      </c>
      <c r="AJ395">
        <v>20</v>
      </c>
      <c r="AL395" t="s">
        <v>797</v>
      </c>
      <c r="AM395">
        <v>0</v>
      </c>
      <c r="AO395" t="s">
        <v>798</v>
      </c>
      <c r="AP395">
        <v>20</v>
      </c>
      <c r="AR395" t="s">
        <v>150</v>
      </c>
      <c r="AS395">
        <v>20</v>
      </c>
      <c r="AU395" t="s">
        <v>799</v>
      </c>
      <c r="AV395">
        <v>20</v>
      </c>
    </row>
    <row r="396" spans="1:50" x14ac:dyDescent="0.25">
      <c r="A396" s="27" t="s">
        <v>1027</v>
      </c>
      <c r="B396" s="27" t="s">
        <v>1028</v>
      </c>
      <c r="C396" t="s">
        <v>142</v>
      </c>
      <c r="E396" s="19">
        <v>100</v>
      </c>
      <c r="K396" s="11">
        <v>2318</v>
      </c>
      <c r="N396" t="s">
        <v>804</v>
      </c>
      <c r="Q396" t="s">
        <v>146</v>
      </c>
      <c r="T396" t="s">
        <v>162</v>
      </c>
      <c r="W396" t="s">
        <v>854</v>
      </c>
      <c r="Z396" t="s">
        <v>258</v>
      </c>
      <c r="AD396">
        <v>0</v>
      </c>
      <c r="AG396">
        <v>0</v>
      </c>
      <c r="AI396" t="s">
        <v>796</v>
      </c>
      <c r="AJ396">
        <v>20</v>
      </c>
      <c r="AL396" t="s">
        <v>801</v>
      </c>
      <c r="AM396">
        <v>20</v>
      </c>
      <c r="AO396" t="s">
        <v>798</v>
      </c>
      <c r="AP396">
        <v>20</v>
      </c>
      <c r="AR396" t="s">
        <v>150</v>
      </c>
      <c r="AS396">
        <v>20</v>
      </c>
      <c r="AU396" t="s">
        <v>799</v>
      </c>
      <c r="AV396">
        <v>20</v>
      </c>
    </row>
    <row r="397" spans="1:50" x14ac:dyDescent="0.25">
      <c r="A397" s="27" t="s">
        <v>1029</v>
      </c>
      <c r="B397" s="27" t="s">
        <v>1030</v>
      </c>
      <c r="C397" t="s">
        <v>142</v>
      </c>
      <c r="E397" s="19">
        <v>100</v>
      </c>
      <c r="K397" s="11">
        <v>2318</v>
      </c>
      <c r="N397" t="s">
        <v>804</v>
      </c>
      <c r="Q397" t="s">
        <v>146</v>
      </c>
      <c r="T397" t="s">
        <v>162</v>
      </c>
      <c r="W397" t="s">
        <v>854</v>
      </c>
      <c r="Z397" t="s">
        <v>258</v>
      </c>
      <c r="AD397">
        <v>0</v>
      </c>
      <c r="AG397">
        <v>0</v>
      </c>
      <c r="AI397" t="s">
        <v>796</v>
      </c>
      <c r="AJ397">
        <v>20</v>
      </c>
      <c r="AL397" t="s">
        <v>801</v>
      </c>
      <c r="AM397">
        <v>20</v>
      </c>
      <c r="AO397" t="s">
        <v>798</v>
      </c>
      <c r="AP397">
        <v>20</v>
      </c>
      <c r="AR397" t="s">
        <v>150</v>
      </c>
      <c r="AS397">
        <v>20</v>
      </c>
      <c r="AU397" t="s">
        <v>799</v>
      </c>
      <c r="AV397">
        <v>20</v>
      </c>
    </row>
    <row r="398" spans="1:50" x14ac:dyDescent="0.25">
      <c r="A398" s="27" t="s">
        <v>1031</v>
      </c>
      <c r="B398" s="27" t="s">
        <v>1032</v>
      </c>
      <c r="C398" t="s">
        <v>142</v>
      </c>
      <c r="E398" s="19">
        <v>100</v>
      </c>
      <c r="K398" s="11">
        <v>2318</v>
      </c>
      <c r="N398" t="s">
        <v>804</v>
      </c>
      <c r="Q398" t="s">
        <v>146</v>
      </c>
      <c r="T398" t="s">
        <v>162</v>
      </c>
      <c r="W398" t="s">
        <v>854</v>
      </c>
      <c r="Z398" t="s">
        <v>258</v>
      </c>
      <c r="AD398">
        <v>0</v>
      </c>
      <c r="AG398">
        <v>0</v>
      </c>
      <c r="AI398" t="s">
        <v>796</v>
      </c>
      <c r="AJ398">
        <v>20</v>
      </c>
      <c r="AL398" t="s">
        <v>801</v>
      </c>
      <c r="AM398">
        <v>20</v>
      </c>
      <c r="AO398" t="s">
        <v>798</v>
      </c>
      <c r="AP398">
        <v>20</v>
      </c>
      <c r="AR398" t="s">
        <v>150</v>
      </c>
      <c r="AS398">
        <v>20</v>
      </c>
      <c r="AU398" t="s">
        <v>799</v>
      </c>
      <c r="AV398">
        <v>20</v>
      </c>
    </row>
    <row r="399" spans="1:50" x14ac:dyDescent="0.25">
      <c r="A399" s="27" t="s">
        <v>1033</v>
      </c>
      <c r="B399" s="27" t="s">
        <v>1034</v>
      </c>
      <c r="C399" t="s">
        <v>142</v>
      </c>
      <c r="E399" s="19">
        <v>100</v>
      </c>
      <c r="K399" s="11">
        <v>2318</v>
      </c>
      <c r="N399" t="s">
        <v>804</v>
      </c>
      <c r="Q399" t="s">
        <v>146</v>
      </c>
      <c r="T399" t="s">
        <v>162</v>
      </c>
      <c r="W399" t="s">
        <v>854</v>
      </c>
      <c r="Z399" t="s">
        <v>258</v>
      </c>
      <c r="AD399">
        <v>0</v>
      </c>
      <c r="AG399">
        <v>0</v>
      </c>
      <c r="AI399" t="s">
        <v>796</v>
      </c>
      <c r="AJ399">
        <v>20</v>
      </c>
      <c r="AL399" t="s">
        <v>801</v>
      </c>
      <c r="AM399">
        <v>20</v>
      </c>
      <c r="AO399" t="s">
        <v>798</v>
      </c>
      <c r="AP399">
        <v>20</v>
      </c>
      <c r="AR399" t="s">
        <v>150</v>
      </c>
      <c r="AS399">
        <v>20</v>
      </c>
      <c r="AU399" t="s">
        <v>799</v>
      </c>
      <c r="AV399">
        <v>20</v>
      </c>
    </row>
    <row r="400" spans="1:50" x14ac:dyDescent="0.25">
      <c r="A400" s="27" t="s">
        <v>1035</v>
      </c>
      <c r="B400" s="27" t="s">
        <v>1036</v>
      </c>
      <c r="C400" t="s">
        <v>142</v>
      </c>
      <c r="E400" s="19">
        <v>100</v>
      </c>
      <c r="K400" s="11">
        <v>2318</v>
      </c>
      <c r="N400" t="s">
        <v>804</v>
      </c>
      <c r="Q400" t="s">
        <v>146</v>
      </c>
      <c r="T400" t="s">
        <v>162</v>
      </c>
      <c r="W400" t="s">
        <v>854</v>
      </c>
      <c r="Z400" t="s">
        <v>258</v>
      </c>
      <c r="AD400">
        <v>0</v>
      </c>
      <c r="AG400">
        <v>0</v>
      </c>
      <c r="AI400" t="s">
        <v>796</v>
      </c>
      <c r="AJ400">
        <v>20</v>
      </c>
      <c r="AL400" t="s">
        <v>801</v>
      </c>
      <c r="AM400">
        <v>20</v>
      </c>
      <c r="AO400" t="s">
        <v>798</v>
      </c>
      <c r="AP400">
        <v>20</v>
      </c>
      <c r="AR400" t="s">
        <v>150</v>
      </c>
      <c r="AS400">
        <v>20</v>
      </c>
      <c r="AU400" t="s">
        <v>799</v>
      </c>
      <c r="AV400">
        <v>20</v>
      </c>
    </row>
    <row r="401" spans="1:50" x14ac:dyDescent="0.25">
      <c r="A401" s="27" t="s">
        <v>1037</v>
      </c>
      <c r="B401" s="27" t="s">
        <v>1038</v>
      </c>
      <c r="C401" t="s">
        <v>142</v>
      </c>
      <c r="E401" s="19">
        <v>80</v>
      </c>
      <c r="K401" s="11">
        <v>2318</v>
      </c>
      <c r="N401" t="s">
        <v>804</v>
      </c>
      <c r="Q401" t="s">
        <v>146</v>
      </c>
      <c r="T401" t="s">
        <v>162</v>
      </c>
      <c r="W401" t="s">
        <v>854</v>
      </c>
      <c r="Z401" t="s">
        <v>258</v>
      </c>
      <c r="AD401">
        <v>0</v>
      </c>
      <c r="AG401">
        <v>0</v>
      </c>
      <c r="AI401" t="s">
        <v>800</v>
      </c>
      <c r="AJ401">
        <v>0</v>
      </c>
      <c r="AL401" t="s">
        <v>801</v>
      </c>
      <c r="AM401">
        <v>20</v>
      </c>
      <c r="AO401" t="s">
        <v>798</v>
      </c>
      <c r="AP401">
        <v>20</v>
      </c>
      <c r="AR401" t="s">
        <v>150</v>
      </c>
      <c r="AS401">
        <v>20</v>
      </c>
      <c r="AU401" t="s">
        <v>799</v>
      </c>
      <c r="AV401">
        <v>20</v>
      </c>
    </row>
    <row r="402" spans="1:50" x14ac:dyDescent="0.25">
      <c r="A402" s="27" t="s">
        <v>1083</v>
      </c>
      <c r="B402" s="27" t="s">
        <v>1084</v>
      </c>
      <c r="C402" t="s">
        <v>142</v>
      </c>
      <c r="E402" s="19">
        <v>80</v>
      </c>
      <c r="K402" s="11">
        <v>2202</v>
      </c>
      <c r="N402" t="s">
        <v>804</v>
      </c>
      <c r="Q402" t="s">
        <v>336</v>
      </c>
      <c r="T402" t="s">
        <v>339</v>
      </c>
      <c r="W402" t="s">
        <v>854</v>
      </c>
      <c r="Z402" t="s">
        <v>258</v>
      </c>
      <c r="AD402">
        <v>0</v>
      </c>
      <c r="AG402">
        <v>0</v>
      </c>
      <c r="AI402" t="s">
        <v>796</v>
      </c>
      <c r="AJ402">
        <v>20</v>
      </c>
      <c r="AL402" t="s">
        <v>797</v>
      </c>
      <c r="AM402">
        <v>0</v>
      </c>
      <c r="AO402" t="s">
        <v>798</v>
      </c>
      <c r="AP402">
        <v>20</v>
      </c>
      <c r="AR402" t="s">
        <v>150</v>
      </c>
      <c r="AS402">
        <v>20</v>
      </c>
      <c r="AU402" t="s">
        <v>799</v>
      </c>
      <c r="AV402">
        <v>20</v>
      </c>
    </row>
    <row r="403" spans="1:50" x14ac:dyDescent="0.25">
      <c r="A403" s="27" t="s">
        <v>1085</v>
      </c>
      <c r="B403" s="27" t="s">
        <v>1086</v>
      </c>
      <c r="C403" t="s">
        <v>142</v>
      </c>
      <c r="E403" s="19">
        <v>80</v>
      </c>
      <c r="K403" s="11">
        <v>2202</v>
      </c>
      <c r="N403" t="s">
        <v>804</v>
      </c>
      <c r="Q403" t="s">
        <v>336</v>
      </c>
      <c r="T403" t="s">
        <v>339</v>
      </c>
      <c r="W403" t="s">
        <v>854</v>
      </c>
      <c r="Z403" t="s">
        <v>258</v>
      </c>
      <c r="AD403">
        <v>0</v>
      </c>
      <c r="AG403">
        <v>0</v>
      </c>
      <c r="AI403" t="s">
        <v>796</v>
      </c>
      <c r="AJ403">
        <v>20</v>
      </c>
      <c r="AL403" t="s">
        <v>797</v>
      </c>
      <c r="AM403">
        <v>0</v>
      </c>
      <c r="AO403" t="s">
        <v>798</v>
      </c>
      <c r="AP403">
        <v>20</v>
      </c>
      <c r="AR403" t="s">
        <v>150</v>
      </c>
      <c r="AS403">
        <v>20</v>
      </c>
      <c r="AU403" t="s">
        <v>799</v>
      </c>
      <c r="AV403">
        <v>20</v>
      </c>
    </row>
    <row r="404" spans="1:50" x14ac:dyDescent="0.25">
      <c r="A404" s="27" t="s">
        <v>1087</v>
      </c>
      <c r="B404" s="27" t="s">
        <v>1088</v>
      </c>
      <c r="C404" t="s">
        <v>142</v>
      </c>
      <c r="E404" s="19">
        <v>100</v>
      </c>
      <c r="K404" s="11">
        <v>2202</v>
      </c>
      <c r="N404" t="s">
        <v>804</v>
      </c>
      <c r="Q404" t="s">
        <v>336</v>
      </c>
      <c r="T404" t="s">
        <v>339</v>
      </c>
      <c r="W404" t="s">
        <v>805</v>
      </c>
      <c r="Z404" t="s">
        <v>258</v>
      </c>
      <c r="AD404">
        <v>0</v>
      </c>
      <c r="AG404">
        <v>0</v>
      </c>
      <c r="AI404" t="s">
        <v>796</v>
      </c>
      <c r="AJ404">
        <v>20</v>
      </c>
      <c r="AL404" t="s">
        <v>801</v>
      </c>
      <c r="AM404">
        <v>20</v>
      </c>
      <c r="AO404" t="s">
        <v>798</v>
      </c>
      <c r="AP404">
        <v>20</v>
      </c>
      <c r="AR404" t="s">
        <v>150</v>
      </c>
      <c r="AS404">
        <v>20</v>
      </c>
      <c r="AU404" t="s">
        <v>799</v>
      </c>
      <c r="AV404">
        <v>20</v>
      </c>
    </row>
    <row r="405" spans="1:50" x14ac:dyDescent="0.25">
      <c r="A405" s="27" t="s">
        <v>1089</v>
      </c>
      <c r="B405" s="27" t="s">
        <v>1090</v>
      </c>
      <c r="C405" t="s">
        <v>142</v>
      </c>
      <c r="E405" s="19">
        <v>100</v>
      </c>
      <c r="K405" s="11">
        <v>2202</v>
      </c>
      <c r="N405" t="s">
        <v>804</v>
      </c>
      <c r="Q405" t="s">
        <v>336</v>
      </c>
      <c r="T405" t="s">
        <v>339</v>
      </c>
      <c r="W405" t="s">
        <v>854</v>
      </c>
      <c r="Z405" t="s">
        <v>258</v>
      </c>
      <c r="AD405">
        <v>0</v>
      </c>
      <c r="AG405">
        <v>0</v>
      </c>
      <c r="AI405" t="s">
        <v>796</v>
      </c>
      <c r="AJ405">
        <v>20</v>
      </c>
      <c r="AL405" t="s">
        <v>801</v>
      </c>
      <c r="AM405">
        <v>20</v>
      </c>
      <c r="AO405" t="s">
        <v>798</v>
      </c>
      <c r="AP405">
        <v>20</v>
      </c>
      <c r="AR405" t="s">
        <v>150</v>
      </c>
      <c r="AS405">
        <v>20</v>
      </c>
      <c r="AU405" t="s">
        <v>799</v>
      </c>
      <c r="AV405">
        <v>20</v>
      </c>
    </row>
    <row r="406" spans="1:50" x14ac:dyDescent="0.25">
      <c r="A406" s="27" t="s">
        <v>1091</v>
      </c>
      <c r="B406" s="27" t="s">
        <v>1092</v>
      </c>
      <c r="C406" t="s">
        <v>142</v>
      </c>
      <c r="E406" s="19">
        <v>100</v>
      </c>
      <c r="K406" s="11">
        <v>2202</v>
      </c>
      <c r="N406" t="s">
        <v>804</v>
      </c>
      <c r="Q406" t="s">
        <v>336</v>
      </c>
      <c r="T406" t="s">
        <v>339</v>
      </c>
      <c r="W406" t="s">
        <v>854</v>
      </c>
      <c r="Z406" t="s">
        <v>258</v>
      </c>
      <c r="AD406">
        <v>0</v>
      </c>
      <c r="AG406">
        <v>0</v>
      </c>
      <c r="AI406" t="s">
        <v>796</v>
      </c>
      <c r="AJ406">
        <v>20</v>
      </c>
      <c r="AL406" t="s">
        <v>801</v>
      </c>
      <c r="AM406">
        <v>20</v>
      </c>
      <c r="AO406" t="s">
        <v>798</v>
      </c>
      <c r="AP406">
        <v>20</v>
      </c>
      <c r="AR406" t="s">
        <v>150</v>
      </c>
      <c r="AS406">
        <v>20</v>
      </c>
      <c r="AU406" t="s">
        <v>799</v>
      </c>
      <c r="AV406">
        <v>20</v>
      </c>
    </row>
    <row r="407" spans="1:50" x14ac:dyDescent="0.25">
      <c r="A407" s="27" t="s">
        <v>1093</v>
      </c>
      <c r="B407" s="27" t="s">
        <v>1094</v>
      </c>
      <c r="C407" t="s">
        <v>142</v>
      </c>
      <c r="E407" s="19">
        <v>100</v>
      </c>
      <c r="K407" s="11">
        <v>2202</v>
      </c>
      <c r="N407" t="s">
        <v>804</v>
      </c>
      <c r="Q407" t="s">
        <v>336</v>
      </c>
      <c r="T407" t="s">
        <v>339</v>
      </c>
      <c r="W407" t="s">
        <v>854</v>
      </c>
      <c r="Z407" t="s">
        <v>258</v>
      </c>
      <c r="AD407">
        <v>0</v>
      </c>
      <c r="AG407">
        <v>0</v>
      </c>
      <c r="AI407" t="s">
        <v>796</v>
      </c>
      <c r="AJ407">
        <v>20</v>
      </c>
      <c r="AL407" t="s">
        <v>801</v>
      </c>
      <c r="AM407">
        <v>20</v>
      </c>
      <c r="AO407" t="s">
        <v>798</v>
      </c>
      <c r="AP407">
        <v>20</v>
      </c>
      <c r="AR407" t="s">
        <v>150</v>
      </c>
      <c r="AS407">
        <v>20</v>
      </c>
      <c r="AU407" t="s">
        <v>799</v>
      </c>
      <c r="AV407">
        <v>20</v>
      </c>
    </row>
    <row r="408" spans="1:50" x14ac:dyDescent="0.25">
      <c r="A408" s="27" t="s">
        <v>1095</v>
      </c>
      <c r="B408" s="27" t="s">
        <v>1096</v>
      </c>
      <c r="C408" t="s">
        <v>142</v>
      </c>
      <c r="E408" s="19">
        <v>100</v>
      </c>
      <c r="K408" s="11">
        <v>2202</v>
      </c>
      <c r="N408" t="s">
        <v>804</v>
      </c>
      <c r="Q408" t="s">
        <v>336</v>
      </c>
      <c r="T408" t="s">
        <v>339</v>
      </c>
      <c r="W408" t="s">
        <v>854</v>
      </c>
      <c r="Z408" t="s">
        <v>258</v>
      </c>
      <c r="AD408">
        <v>0</v>
      </c>
      <c r="AG408">
        <v>0</v>
      </c>
      <c r="AI408" t="s">
        <v>796</v>
      </c>
      <c r="AJ408">
        <v>20</v>
      </c>
      <c r="AL408" t="s">
        <v>801</v>
      </c>
      <c r="AM408">
        <v>20</v>
      </c>
      <c r="AO408" t="s">
        <v>798</v>
      </c>
      <c r="AP408">
        <v>20</v>
      </c>
      <c r="AR408" t="s">
        <v>150</v>
      </c>
      <c r="AS408">
        <v>20</v>
      </c>
      <c r="AU408" t="s">
        <v>799</v>
      </c>
      <c r="AV408">
        <v>20</v>
      </c>
    </row>
    <row r="409" spans="1:50" x14ac:dyDescent="0.25">
      <c r="A409" s="27" t="s">
        <v>1097</v>
      </c>
      <c r="B409" s="27" t="s">
        <v>1098</v>
      </c>
      <c r="C409" t="s">
        <v>142</v>
      </c>
      <c r="E409" s="19">
        <v>80</v>
      </c>
      <c r="K409" s="11">
        <v>2202</v>
      </c>
      <c r="N409" t="s">
        <v>804</v>
      </c>
      <c r="Q409" t="s">
        <v>336</v>
      </c>
      <c r="T409" t="s">
        <v>339</v>
      </c>
      <c r="W409" t="s">
        <v>854</v>
      </c>
      <c r="Z409" t="s">
        <v>258</v>
      </c>
      <c r="AD409">
        <v>0</v>
      </c>
      <c r="AG409">
        <v>0</v>
      </c>
      <c r="AI409" t="s">
        <v>800</v>
      </c>
      <c r="AJ409">
        <v>0</v>
      </c>
      <c r="AL409" t="s">
        <v>801</v>
      </c>
      <c r="AM409">
        <v>20</v>
      </c>
      <c r="AO409" t="s">
        <v>798</v>
      </c>
      <c r="AP409">
        <v>20</v>
      </c>
      <c r="AR409" t="s">
        <v>150</v>
      </c>
      <c r="AS409">
        <v>20</v>
      </c>
      <c r="AU409" t="s">
        <v>799</v>
      </c>
      <c r="AV409">
        <v>20</v>
      </c>
    </row>
    <row r="410" spans="1:50" x14ac:dyDescent="0.25">
      <c r="A410" s="27" t="s">
        <v>1099</v>
      </c>
      <c r="B410" s="27" t="s">
        <v>1100</v>
      </c>
      <c r="C410" t="s">
        <v>142</v>
      </c>
      <c r="E410" s="19">
        <v>100</v>
      </c>
      <c r="K410" s="11">
        <v>2202</v>
      </c>
      <c r="N410" t="s">
        <v>804</v>
      </c>
      <c r="Q410" t="s">
        <v>336</v>
      </c>
      <c r="T410" t="s">
        <v>339</v>
      </c>
      <c r="W410" t="s">
        <v>854</v>
      </c>
      <c r="Z410" t="s">
        <v>258</v>
      </c>
      <c r="AD410">
        <v>0</v>
      </c>
      <c r="AG410">
        <v>0</v>
      </c>
      <c r="AI410" t="s">
        <v>796</v>
      </c>
      <c r="AJ410">
        <v>20</v>
      </c>
      <c r="AL410" t="s">
        <v>801</v>
      </c>
      <c r="AM410">
        <v>20</v>
      </c>
      <c r="AO410" t="s">
        <v>798</v>
      </c>
      <c r="AP410">
        <v>20</v>
      </c>
      <c r="AR410" t="s">
        <v>150</v>
      </c>
      <c r="AS410">
        <v>20</v>
      </c>
      <c r="AU410" t="s">
        <v>799</v>
      </c>
      <c r="AV410">
        <v>20</v>
      </c>
    </row>
    <row r="411" spans="1:50" x14ac:dyDescent="0.25">
      <c r="A411" s="27" t="s">
        <v>1101</v>
      </c>
      <c r="B411" s="27" t="s">
        <v>1102</v>
      </c>
      <c r="C411" t="s">
        <v>142</v>
      </c>
      <c r="E411" s="19">
        <v>100</v>
      </c>
      <c r="K411" s="11">
        <v>2202</v>
      </c>
      <c r="N411" t="s">
        <v>804</v>
      </c>
      <c r="Q411" t="s">
        <v>336</v>
      </c>
      <c r="T411" t="s">
        <v>339</v>
      </c>
      <c r="W411" t="s">
        <v>854</v>
      </c>
      <c r="Z411" t="s">
        <v>258</v>
      </c>
      <c r="AD411">
        <v>0</v>
      </c>
      <c r="AG411">
        <v>0</v>
      </c>
      <c r="AI411" t="s">
        <v>796</v>
      </c>
      <c r="AJ411">
        <v>20</v>
      </c>
      <c r="AL411" t="s">
        <v>801</v>
      </c>
      <c r="AM411">
        <v>20</v>
      </c>
      <c r="AO411" t="s">
        <v>798</v>
      </c>
      <c r="AP411">
        <v>20</v>
      </c>
      <c r="AR411" t="s">
        <v>150</v>
      </c>
      <c r="AS411">
        <v>20</v>
      </c>
      <c r="AU411" t="s">
        <v>799</v>
      </c>
      <c r="AV411">
        <v>20</v>
      </c>
    </row>
    <row r="412" spans="1:50" x14ac:dyDescent="0.25">
      <c r="A412" s="27" t="s">
        <v>1103</v>
      </c>
      <c r="B412" s="27" t="s">
        <v>1104</v>
      </c>
      <c r="C412" t="s">
        <v>142</v>
      </c>
      <c r="E412" s="19">
        <v>60</v>
      </c>
      <c r="K412" s="11">
        <v>2202</v>
      </c>
      <c r="N412" t="s">
        <v>804</v>
      </c>
      <c r="Q412" t="s">
        <v>336</v>
      </c>
      <c r="T412" t="s">
        <v>339</v>
      </c>
      <c r="W412" t="s">
        <v>854</v>
      </c>
      <c r="Z412" t="s">
        <v>258</v>
      </c>
      <c r="AD412">
        <v>0</v>
      </c>
      <c r="AG412">
        <v>0</v>
      </c>
      <c r="AI412" t="s">
        <v>800</v>
      </c>
      <c r="AJ412">
        <v>0</v>
      </c>
      <c r="AL412" t="s">
        <v>797</v>
      </c>
      <c r="AM412">
        <v>0</v>
      </c>
      <c r="AO412" t="s">
        <v>798</v>
      </c>
      <c r="AP412">
        <v>20</v>
      </c>
      <c r="AR412" t="s">
        <v>150</v>
      </c>
      <c r="AS412">
        <v>20</v>
      </c>
      <c r="AU412" t="s">
        <v>799</v>
      </c>
      <c r="AV412">
        <v>20</v>
      </c>
      <c r="AX412" t="s">
        <v>1105</v>
      </c>
    </row>
    <row r="413" spans="1:50" x14ac:dyDescent="0.25">
      <c r="A413" s="27" t="s">
        <v>1106</v>
      </c>
      <c r="B413" s="27" t="s">
        <v>1107</v>
      </c>
      <c r="C413" t="s">
        <v>142</v>
      </c>
      <c r="E413" s="19">
        <v>80</v>
      </c>
      <c r="K413" s="11">
        <v>2202</v>
      </c>
      <c r="N413" t="s">
        <v>804</v>
      </c>
      <c r="Q413" t="s">
        <v>336</v>
      </c>
      <c r="T413" t="s">
        <v>339</v>
      </c>
      <c r="W413" t="s">
        <v>854</v>
      </c>
      <c r="Z413" t="s">
        <v>258</v>
      </c>
      <c r="AD413">
        <v>0</v>
      </c>
      <c r="AG413">
        <v>0</v>
      </c>
      <c r="AI413" t="s">
        <v>800</v>
      </c>
      <c r="AJ413">
        <v>0</v>
      </c>
      <c r="AL413" t="s">
        <v>801</v>
      </c>
      <c r="AM413">
        <v>20</v>
      </c>
      <c r="AO413" t="s">
        <v>798</v>
      </c>
      <c r="AP413">
        <v>20</v>
      </c>
      <c r="AR413" t="s">
        <v>150</v>
      </c>
      <c r="AS413">
        <v>20</v>
      </c>
      <c r="AU413" t="s">
        <v>799</v>
      </c>
      <c r="AV413">
        <v>20</v>
      </c>
    </row>
    <row r="414" spans="1:50" x14ac:dyDescent="0.25">
      <c r="A414" s="27" t="s">
        <v>1108</v>
      </c>
      <c r="B414" s="27" t="s">
        <v>1109</v>
      </c>
      <c r="C414" t="s">
        <v>142</v>
      </c>
      <c r="E414" s="19">
        <v>80</v>
      </c>
      <c r="K414" s="11">
        <v>2306</v>
      </c>
      <c r="N414" t="s">
        <v>804</v>
      </c>
      <c r="Q414" t="s">
        <v>168</v>
      </c>
      <c r="T414" t="s">
        <v>171</v>
      </c>
      <c r="W414" t="s">
        <v>805</v>
      </c>
      <c r="Z414" t="s">
        <v>258</v>
      </c>
      <c r="AD414">
        <v>0</v>
      </c>
      <c r="AG414">
        <v>0</v>
      </c>
      <c r="AI414" t="s">
        <v>800</v>
      </c>
      <c r="AJ414">
        <v>0</v>
      </c>
      <c r="AL414" t="s">
        <v>801</v>
      </c>
      <c r="AM414">
        <v>20</v>
      </c>
      <c r="AO414" t="s">
        <v>798</v>
      </c>
      <c r="AP414">
        <v>20</v>
      </c>
      <c r="AR414" t="s">
        <v>150</v>
      </c>
      <c r="AS414">
        <v>20</v>
      </c>
      <c r="AU414" t="s">
        <v>799</v>
      </c>
      <c r="AV414">
        <v>20</v>
      </c>
    </row>
    <row r="415" spans="1:50" x14ac:dyDescent="0.25">
      <c r="A415" t="s">
        <v>1110</v>
      </c>
      <c r="B415" t="s">
        <v>1111</v>
      </c>
      <c r="C415" t="s">
        <v>142</v>
      </c>
      <c r="E415" s="19">
        <v>100</v>
      </c>
      <c r="K415" s="11">
        <v>2655</v>
      </c>
      <c r="N415" t="s">
        <v>804</v>
      </c>
      <c r="Q415" t="s">
        <v>146</v>
      </c>
      <c r="T415" t="s">
        <v>162</v>
      </c>
      <c r="W415" t="s">
        <v>854</v>
      </c>
      <c r="Z415" t="s">
        <v>258</v>
      </c>
      <c r="AD415">
        <v>0</v>
      </c>
      <c r="AG415">
        <v>0</v>
      </c>
      <c r="AI415" t="s">
        <v>796</v>
      </c>
      <c r="AJ415">
        <v>20</v>
      </c>
      <c r="AL415" t="s">
        <v>801</v>
      </c>
      <c r="AM415">
        <v>20</v>
      </c>
      <c r="AO415" t="s">
        <v>798</v>
      </c>
      <c r="AP415">
        <v>20</v>
      </c>
      <c r="AR415" t="s">
        <v>150</v>
      </c>
      <c r="AS415">
        <v>20</v>
      </c>
      <c r="AU415" t="s">
        <v>799</v>
      </c>
      <c r="AV415">
        <v>20</v>
      </c>
      <c r="AX415" t="s">
        <v>924</v>
      </c>
    </row>
    <row r="416" spans="1:50" x14ac:dyDescent="0.25">
      <c r="A416" t="s">
        <v>1112</v>
      </c>
      <c r="B416" t="s">
        <v>1113</v>
      </c>
      <c r="C416" t="s">
        <v>142</v>
      </c>
      <c r="E416" s="19">
        <v>100</v>
      </c>
      <c r="K416" s="11">
        <v>2655</v>
      </c>
      <c r="N416" t="s">
        <v>804</v>
      </c>
      <c r="Q416" t="s">
        <v>146</v>
      </c>
      <c r="T416" t="s">
        <v>162</v>
      </c>
      <c r="W416" t="s">
        <v>854</v>
      </c>
      <c r="Z416" t="s">
        <v>258</v>
      </c>
      <c r="AD416">
        <v>0</v>
      </c>
      <c r="AG416">
        <v>0</v>
      </c>
      <c r="AI416" t="s">
        <v>796</v>
      </c>
      <c r="AJ416">
        <v>20</v>
      </c>
      <c r="AL416" t="s">
        <v>801</v>
      </c>
      <c r="AM416">
        <v>20</v>
      </c>
      <c r="AO416" t="s">
        <v>798</v>
      </c>
      <c r="AP416">
        <v>20</v>
      </c>
      <c r="AR416" t="s">
        <v>150</v>
      </c>
      <c r="AS416">
        <v>20</v>
      </c>
      <c r="AU416" t="s">
        <v>799</v>
      </c>
      <c r="AV416">
        <v>20</v>
      </c>
    </row>
    <row r="417" spans="1:52" x14ac:dyDescent="0.25">
      <c r="A417" t="s">
        <v>1114</v>
      </c>
      <c r="B417" t="s">
        <v>1115</v>
      </c>
      <c r="C417" t="s">
        <v>142</v>
      </c>
      <c r="E417" s="19">
        <v>80</v>
      </c>
      <c r="K417" s="11">
        <v>2655</v>
      </c>
      <c r="N417" t="s">
        <v>804</v>
      </c>
      <c r="Q417" t="s">
        <v>146</v>
      </c>
      <c r="T417" t="s">
        <v>162</v>
      </c>
      <c r="W417" t="s">
        <v>854</v>
      </c>
      <c r="Z417" t="s">
        <v>258</v>
      </c>
      <c r="AD417">
        <v>0</v>
      </c>
      <c r="AG417">
        <v>0</v>
      </c>
      <c r="AI417" t="s">
        <v>800</v>
      </c>
      <c r="AJ417">
        <v>0</v>
      </c>
      <c r="AL417" t="s">
        <v>801</v>
      </c>
      <c r="AM417">
        <v>20</v>
      </c>
      <c r="AO417" t="s">
        <v>798</v>
      </c>
      <c r="AP417">
        <v>20</v>
      </c>
      <c r="AR417" t="s">
        <v>150</v>
      </c>
      <c r="AS417">
        <v>20</v>
      </c>
      <c r="AU417" t="s">
        <v>799</v>
      </c>
      <c r="AV417">
        <v>20</v>
      </c>
    </row>
    <row r="418" spans="1:52" x14ac:dyDescent="0.25">
      <c r="A418" t="s">
        <v>1116</v>
      </c>
      <c r="B418" t="s">
        <v>1117</v>
      </c>
      <c r="C418" t="s">
        <v>142</v>
      </c>
      <c r="E418" s="19">
        <v>80</v>
      </c>
      <c r="K418" s="11">
        <v>2306</v>
      </c>
      <c r="N418" t="s">
        <v>804</v>
      </c>
      <c r="Q418" t="s">
        <v>168</v>
      </c>
      <c r="T418" t="s">
        <v>339</v>
      </c>
      <c r="W418" t="s">
        <v>805</v>
      </c>
      <c r="Z418" t="s">
        <v>150</v>
      </c>
      <c r="AC418" t="s">
        <v>800</v>
      </c>
      <c r="AD418">
        <v>0</v>
      </c>
      <c r="AF418" t="s">
        <v>801</v>
      </c>
      <c r="AG418">
        <v>0</v>
      </c>
      <c r="AI418" t="s">
        <v>800</v>
      </c>
      <c r="AJ418">
        <v>0</v>
      </c>
      <c r="AL418" t="s">
        <v>801</v>
      </c>
      <c r="AM418">
        <v>20</v>
      </c>
      <c r="AO418" t="s">
        <v>798</v>
      </c>
      <c r="AP418">
        <v>20</v>
      </c>
      <c r="AR418" t="s">
        <v>150</v>
      </c>
      <c r="AS418">
        <v>20</v>
      </c>
      <c r="AU418" t="s">
        <v>799</v>
      </c>
      <c r="AV418">
        <v>20</v>
      </c>
    </row>
    <row r="419" spans="1:52" x14ac:dyDescent="0.25">
      <c r="A419" t="s">
        <v>1118</v>
      </c>
      <c r="B419" t="s">
        <v>1119</v>
      </c>
      <c r="C419" t="s">
        <v>142</v>
      </c>
      <c r="E419" s="19">
        <v>80</v>
      </c>
      <c r="K419" s="11">
        <v>2390</v>
      </c>
      <c r="N419" t="s">
        <v>804</v>
      </c>
      <c r="Q419" t="s">
        <v>146</v>
      </c>
      <c r="T419" t="s">
        <v>795</v>
      </c>
      <c r="W419" t="s">
        <v>854</v>
      </c>
      <c r="Z419" t="s">
        <v>258</v>
      </c>
      <c r="AD419">
        <v>0</v>
      </c>
      <c r="AG419">
        <v>0</v>
      </c>
      <c r="AI419" t="s">
        <v>800</v>
      </c>
      <c r="AJ419">
        <v>0</v>
      </c>
      <c r="AL419" t="s">
        <v>801</v>
      </c>
      <c r="AM419">
        <v>20</v>
      </c>
      <c r="AO419" t="s">
        <v>798</v>
      </c>
      <c r="AP419">
        <v>20</v>
      </c>
      <c r="AR419" t="s">
        <v>150</v>
      </c>
      <c r="AS419">
        <v>20</v>
      </c>
      <c r="AU419" t="s">
        <v>799</v>
      </c>
      <c r="AV419">
        <v>20</v>
      </c>
      <c r="AX419" t="s">
        <v>916</v>
      </c>
    </row>
    <row r="420" spans="1:52" x14ac:dyDescent="0.25">
      <c r="A420" t="s">
        <v>1053</v>
      </c>
      <c r="B420" t="s">
        <v>1054</v>
      </c>
      <c r="C420" t="s">
        <v>142</v>
      </c>
      <c r="E420" s="19">
        <v>100</v>
      </c>
      <c r="K420" s="11">
        <v>2308</v>
      </c>
      <c r="N420" t="s">
        <v>804</v>
      </c>
      <c r="Q420" t="s">
        <v>197</v>
      </c>
      <c r="T420" t="s">
        <v>162</v>
      </c>
      <c r="W420" t="s">
        <v>854</v>
      </c>
      <c r="Z420" t="s">
        <v>258</v>
      </c>
      <c r="AD420">
        <v>0</v>
      </c>
      <c r="AG420">
        <v>0</v>
      </c>
      <c r="AI420" t="s">
        <v>796</v>
      </c>
      <c r="AJ420">
        <v>20</v>
      </c>
      <c r="AL420" t="s">
        <v>801</v>
      </c>
      <c r="AM420">
        <v>20</v>
      </c>
      <c r="AO420" t="s">
        <v>798</v>
      </c>
      <c r="AP420">
        <v>20</v>
      </c>
      <c r="AR420" t="s">
        <v>150</v>
      </c>
      <c r="AS420">
        <v>20</v>
      </c>
      <c r="AU420" t="s">
        <v>799</v>
      </c>
      <c r="AV420">
        <v>20</v>
      </c>
    </row>
    <row r="421" spans="1:52" x14ac:dyDescent="0.25">
      <c r="A421" t="s">
        <v>1055</v>
      </c>
      <c r="B421" t="s">
        <v>1056</v>
      </c>
      <c r="C421" t="s">
        <v>142</v>
      </c>
      <c r="E421" s="19">
        <v>100</v>
      </c>
      <c r="K421" s="11">
        <v>2308</v>
      </c>
      <c r="N421" t="s">
        <v>804</v>
      </c>
      <c r="Q421" t="s">
        <v>197</v>
      </c>
      <c r="T421" t="s">
        <v>162</v>
      </c>
      <c r="W421" t="s">
        <v>854</v>
      </c>
      <c r="Z421" t="s">
        <v>258</v>
      </c>
      <c r="AD421">
        <v>0</v>
      </c>
      <c r="AG421">
        <v>0</v>
      </c>
      <c r="AI421" t="s">
        <v>796</v>
      </c>
      <c r="AJ421">
        <v>20</v>
      </c>
      <c r="AL421" t="s">
        <v>801</v>
      </c>
      <c r="AM421">
        <v>20</v>
      </c>
      <c r="AO421" t="s">
        <v>798</v>
      </c>
      <c r="AP421">
        <v>20</v>
      </c>
      <c r="AR421" t="s">
        <v>150</v>
      </c>
      <c r="AS421">
        <v>20</v>
      </c>
      <c r="AU421" t="s">
        <v>799</v>
      </c>
      <c r="AV421">
        <v>20</v>
      </c>
    </row>
    <row r="422" spans="1:52" x14ac:dyDescent="0.25">
      <c r="A422" s="23" t="s">
        <v>1057</v>
      </c>
      <c r="B422" s="23" t="s">
        <v>1058</v>
      </c>
      <c r="C422" t="s">
        <v>142</v>
      </c>
      <c r="E422" s="19">
        <v>100</v>
      </c>
      <c r="K422" s="11">
        <v>2308</v>
      </c>
      <c r="N422" t="s">
        <v>804</v>
      </c>
      <c r="Q422" t="s">
        <v>168</v>
      </c>
      <c r="T422" t="s">
        <v>162</v>
      </c>
      <c r="W422" t="s">
        <v>854</v>
      </c>
      <c r="Z422" t="s">
        <v>258</v>
      </c>
      <c r="AD422">
        <v>0</v>
      </c>
      <c r="AG422">
        <v>0</v>
      </c>
      <c r="AI422" t="s">
        <v>796</v>
      </c>
      <c r="AJ422">
        <v>20</v>
      </c>
      <c r="AL422" t="s">
        <v>801</v>
      </c>
      <c r="AM422">
        <v>20</v>
      </c>
      <c r="AO422" t="s">
        <v>798</v>
      </c>
      <c r="AP422">
        <v>20</v>
      </c>
      <c r="AR422" t="s">
        <v>150</v>
      </c>
      <c r="AS422">
        <v>20</v>
      </c>
      <c r="AU422" t="s">
        <v>799</v>
      </c>
      <c r="AV422">
        <v>20</v>
      </c>
    </row>
    <row r="423" spans="1:52" x14ac:dyDescent="0.25">
      <c r="A423" s="23" t="s">
        <v>1059</v>
      </c>
      <c r="B423" s="23" t="s">
        <v>1060</v>
      </c>
      <c r="C423" t="s">
        <v>142</v>
      </c>
      <c r="E423" s="19">
        <v>100</v>
      </c>
      <c r="K423" s="11">
        <v>2308</v>
      </c>
      <c r="N423" t="s">
        <v>804</v>
      </c>
      <c r="Q423" t="s">
        <v>168</v>
      </c>
      <c r="T423" t="s">
        <v>162</v>
      </c>
      <c r="W423" t="s">
        <v>854</v>
      </c>
      <c r="Z423" t="s">
        <v>258</v>
      </c>
      <c r="AD423">
        <v>0</v>
      </c>
      <c r="AG423">
        <v>0</v>
      </c>
      <c r="AI423" t="s">
        <v>796</v>
      </c>
      <c r="AJ423">
        <v>20</v>
      </c>
      <c r="AL423" t="s">
        <v>801</v>
      </c>
      <c r="AM423">
        <v>20</v>
      </c>
      <c r="AO423" t="s">
        <v>798</v>
      </c>
      <c r="AP423">
        <v>20</v>
      </c>
      <c r="AR423" t="s">
        <v>150</v>
      </c>
      <c r="AS423">
        <v>20</v>
      </c>
      <c r="AU423" t="s">
        <v>799</v>
      </c>
      <c r="AV423">
        <v>20</v>
      </c>
    </row>
    <row r="424" spans="1:52" x14ac:dyDescent="0.25">
      <c r="A424" s="23" t="s">
        <v>1061</v>
      </c>
      <c r="B424" s="23" t="s">
        <v>1062</v>
      </c>
      <c r="C424" t="s">
        <v>142</v>
      </c>
      <c r="E424" s="19">
        <v>80</v>
      </c>
      <c r="K424" s="11">
        <v>2308</v>
      </c>
      <c r="N424" t="s">
        <v>804</v>
      </c>
      <c r="Q424" t="s">
        <v>197</v>
      </c>
      <c r="T424" t="s">
        <v>162</v>
      </c>
      <c r="W424" t="s">
        <v>854</v>
      </c>
      <c r="Z424" t="s">
        <v>258</v>
      </c>
      <c r="AD424">
        <v>0</v>
      </c>
      <c r="AG424">
        <v>0</v>
      </c>
      <c r="AI424" t="s">
        <v>800</v>
      </c>
      <c r="AJ424">
        <v>0</v>
      </c>
      <c r="AL424" t="s">
        <v>801</v>
      </c>
      <c r="AM424">
        <v>20</v>
      </c>
      <c r="AO424" t="s">
        <v>798</v>
      </c>
      <c r="AP424">
        <v>20</v>
      </c>
      <c r="AR424" t="s">
        <v>150</v>
      </c>
      <c r="AS424">
        <v>20</v>
      </c>
      <c r="AU424" t="s">
        <v>799</v>
      </c>
      <c r="AV424">
        <v>20</v>
      </c>
    </row>
    <row r="425" spans="1:52" x14ac:dyDescent="0.25">
      <c r="A425" s="27" t="s">
        <v>1063</v>
      </c>
      <c r="B425" s="27" t="s">
        <v>1064</v>
      </c>
      <c r="C425" s="27" t="s">
        <v>142</v>
      </c>
      <c r="D425" s="27"/>
      <c r="E425" s="19">
        <v>100</v>
      </c>
      <c r="F425" s="27"/>
      <c r="G425" s="27"/>
      <c r="H425" s="27"/>
      <c r="J425" s="27"/>
      <c r="K425" s="11">
        <v>2308</v>
      </c>
      <c r="M425" s="27"/>
      <c r="N425" s="27" t="s">
        <v>804</v>
      </c>
      <c r="P425" s="27"/>
      <c r="Q425" s="27" t="s">
        <v>197</v>
      </c>
      <c r="S425" s="27"/>
      <c r="T425" s="27" t="s">
        <v>162</v>
      </c>
      <c r="V425" s="27"/>
      <c r="W425" s="27" t="s">
        <v>854</v>
      </c>
      <c r="Y425" s="27"/>
      <c r="Z425" s="27" t="s">
        <v>258</v>
      </c>
      <c r="AB425" s="27"/>
      <c r="AC425" s="27"/>
      <c r="AD425">
        <v>0</v>
      </c>
      <c r="AE425" s="27"/>
      <c r="AF425" s="27"/>
      <c r="AG425">
        <v>0</v>
      </c>
      <c r="AH425" s="27"/>
      <c r="AI425" s="27" t="s">
        <v>796</v>
      </c>
      <c r="AJ425">
        <v>20</v>
      </c>
      <c r="AK425" s="27"/>
      <c r="AL425" s="27" t="s">
        <v>801</v>
      </c>
      <c r="AM425">
        <v>20</v>
      </c>
      <c r="AN425" s="27"/>
      <c r="AO425" s="27" t="s">
        <v>798</v>
      </c>
      <c r="AP425">
        <v>20</v>
      </c>
      <c r="AQ425" s="27"/>
      <c r="AR425" s="27" t="s">
        <v>150</v>
      </c>
      <c r="AS425">
        <v>20</v>
      </c>
      <c r="AT425" s="27"/>
      <c r="AU425" s="27" t="s">
        <v>799</v>
      </c>
      <c r="AV425">
        <v>20</v>
      </c>
      <c r="AW425" s="27"/>
      <c r="AX425" s="27"/>
      <c r="AZ425" s="27"/>
    </row>
    <row r="426" spans="1:52" x14ac:dyDescent="0.25">
      <c r="A426" s="27" t="s">
        <v>1067</v>
      </c>
      <c r="B426" s="27" t="s">
        <v>1068</v>
      </c>
      <c r="C426" s="27" t="s">
        <v>142</v>
      </c>
      <c r="D426" s="27"/>
      <c r="E426" s="19">
        <v>100</v>
      </c>
      <c r="F426" s="27"/>
      <c r="G426" s="27"/>
      <c r="H426" s="27"/>
      <c r="J426" s="27"/>
      <c r="K426" s="11">
        <v>2308</v>
      </c>
      <c r="M426" s="27"/>
      <c r="N426" s="27" t="s">
        <v>804</v>
      </c>
      <c r="P426" s="27"/>
      <c r="Q426" s="27" t="s">
        <v>197</v>
      </c>
      <c r="S426" s="27"/>
      <c r="T426" s="27" t="s">
        <v>162</v>
      </c>
      <c r="V426" s="27"/>
      <c r="W426" s="27" t="s">
        <v>854</v>
      </c>
      <c r="Y426" s="27"/>
      <c r="Z426" s="27" t="s">
        <v>258</v>
      </c>
      <c r="AB426" s="27"/>
      <c r="AC426" s="27"/>
      <c r="AD426">
        <v>0</v>
      </c>
      <c r="AE426" s="27"/>
      <c r="AF426" s="27"/>
      <c r="AG426">
        <v>0</v>
      </c>
      <c r="AH426" s="27"/>
      <c r="AI426" s="27" t="s">
        <v>796</v>
      </c>
      <c r="AJ426">
        <v>20</v>
      </c>
      <c r="AK426" s="27"/>
      <c r="AL426" s="27" t="s">
        <v>801</v>
      </c>
      <c r="AM426">
        <v>20</v>
      </c>
      <c r="AN426" s="27"/>
      <c r="AO426" s="27" t="s">
        <v>798</v>
      </c>
      <c r="AP426">
        <v>20</v>
      </c>
      <c r="AQ426" s="27"/>
      <c r="AR426" s="27" t="s">
        <v>150</v>
      </c>
      <c r="AS426">
        <v>20</v>
      </c>
      <c r="AT426" s="27"/>
      <c r="AU426" s="27" t="s">
        <v>799</v>
      </c>
      <c r="AV426">
        <v>20</v>
      </c>
      <c r="AW426" s="27"/>
      <c r="AX426" s="27"/>
      <c r="AZ426" s="27"/>
    </row>
    <row r="427" spans="1:52" x14ac:dyDescent="0.25">
      <c r="A427" s="27" t="s">
        <v>1065</v>
      </c>
      <c r="B427" s="27" t="s">
        <v>1066</v>
      </c>
      <c r="C427" s="27" t="s">
        <v>142</v>
      </c>
      <c r="D427" s="27"/>
      <c r="E427" s="19">
        <v>100</v>
      </c>
      <c r="F427" s="27"/>
      <c r="G427" s="27"/>
      <c r="H427" s="27"/>
      <c r="J427" s="27"/>
      <c r="K427" s="11">
        <v>2390</v>
      </c>
      <c r="M427" s="27"/>
      <c r="N427" s="27" t="s">
        <v>804</v>
      </c>
      <c r="P427" s="27"/>
      <c r="Q427" s="27" t="s">
        <v>146</v>
      </c>
      <c r="S427" s="27"/>
      <c r="T427" s="27" t="s">
        <v>162</v>
      </c>
      <c r="V427" s="27"/>
      <c r="W427" s="27" t="s">
        <v>854</v>
      </c>
      <c r="Y427" s="27"/>
      <c r="Z427" s="27" t="s">
        <v>258</v>
      </c>
      <c r="AB427" s="27"/>
      <c r="AC427" s="27"/>
      <c r="AD427">
        <v>0</v>
      </c>
      <c r="AE427" s="27"/>
      <c r="AF427" s="27"/>
      <c r="AG427">
        <v>0</v>
      </c>
      <c r="AH427" s="27"/>
      <c r="AI427" s="27" t="s">
        <v>796</v>
      </c>
      <c r="AJ427">
        <v>20</v>
      </c>
      <c r="AK427" s="27"/>
      <c r="AL427" s="27" t="s">
        <v>801</v>
      </c>
      <c r="AM427">
        <v>20</v>
      </c>
      <c r="AN427" s="27"/>
      <c r="AO427" s="27" t="s">
        <v>798</v>
      </c>
      <c r="AP427">
        <v>20</v>
      </c>
      <c r="AQ427" s="27"/>
      <c r="AR427" s="27" t="s">
        <v>150</v>
      </c>
      <c r="AS427">
        <v>20</v>
      </c>
      <c r="AT427" s="27"/>
      <c r="AU427" s="27" t="s">
        <v>799</v>
      </c>
      <c r="AV427">
        <v>20</v>
      </c>
      <c r="AW427" s="27"/>
      <c r="AX427" s="27" t="s">
        <v>916</v>
      </c>
      <c r="AZ427" s="27"/>
    </row>
    <row r="428" spans="1:52" x14ac:dyDescent="0.25">
      <c r="A428" s="27" t="s">
        <v>1069</v>
      </c>
      <c r="B428" s="27" t="s">
        <v>1070</v>
      </c>
      <c r="C428" s="27" t="s">
        <v>142</v>
      </c>
      <c r="D428" s="27"/>
      <c r="E428" s="19">
        <v>80</v>
      </c>
      <c r="F428" s="27"/>
      <c r="G428" s="27"/>
      <c r="H428" s="27"/>
      <c r="J428" s="27"/>
      <c r="K428" s="11">
        <v>2308</v>
      </c>
      <c r="M428" s="27"/>
      <c r="N428" s="27" t="s">
        <v>804</v>
      </c>
      <c r="P428" s="27"/>
      <c r="Q428" s="27" t="s">
        <v>197</v>
      </c>
      <c r="S428" s="27"/>
      <c r="T428" s="27" t="s">
        <v>162</v>
      </c>
      <c r="V428" s="27"/>
      <c r="W428" s="27" t="s">
        <v>854</v>
      </c>
      <c r="Y428" s="27"/>
      <c r="Z428" s="27" t="s">
        <v>258</v>
      </c>
      <c r="AB428" s="27"/>
      <c r="AC428" s="27"/>
      <c r="AD428">
        <v>0</v>
      </c>
      <c r="AE428" s="27"/>
      <c r="AF428" s="27"/>
      <c r="AG428">
        <v>0</v>
      </c>
      <c r="AH428" s="27"/>
      <c r="AI428" s="27" t="s">
        <v>796</v>
      </c>
      <c r="AJ428">
        <v>20</v>
      </c>
      <c r="AK428" s="27"/>
      <c r="AL428" s="27" t="s">
        <v>797</v>
      </c>
      <c r="AM428">
        <v>0</v>
      </c>
      <c r="AN428" s="27"/>
      <c r="AO428" s="27" t="s">
        <v>798</v>
      </c>
      <c r="AP428">
        <v>20</v>
      </c>
      <c r="AQ428" s="27"/>
      <c r="AR428" s="27" t="s">
        <v>150</v>
      </c>
      <c r="AS428">
        <v>20</v>
      </c>
      <c r="AT428" s="27"/>
      <c r="AU428" s="27" t="s">
        <v>799</v>
      </c>
      <c r="AV428">
        <v>20</v>
      </c>
      <c r="AW428" s="27"/>
      <c r="AX428" s="27"/>
      <c r="AZ428" s="27"/>
    </row>
    <row r="429" spans="1:52" x14ac:dyDescent="0.25">
      <c r="A429" s="27" t="s">
        <v>1071</v>
      </c>
      <c r="B429" s="27" t="s">
        <v>1072</v>
      </c>
      <c r="C429" s="27" t="s">
        <v>142</v>
      </c>
      <c r="D429" s="27"/>
      <c r="E429" s="19">
        <v>100</v>
      </c>
      <c r="F429" s="27"/>
      <c r="G429" s="27"/>
      <c r="H429" s="27"/>
      <c r="J429" s="27"/>
      <c r="K429" s="11">
        <v>2308</v>
      </c>
      <c r="M429" s="27"/>
      <c r="N429" s="27" t="s">
        <v>804</v>
      </c>
      <c r="P429" s="27"/>
      <c r="Q429" s="27" t="s">
        <v>197</v>
      </c>
      <c r="S429" s="27"/>
      <c r="T429" s="27" t="s">
        <v>162</v>
      </c>
      <c r="V429" s="27"/>
      <c r="W429" s="27" t="s">
        <v>854</v>
      </c>
      <c r="Y429" s="27"/>
      <c r="Z429" s="27" t="s">
        <v>258</v>
      </c>
      <c r="AB429" s="27"/>
      <c r="AC429" s="27"/>
      <c r="AD429">
        <v>0</v>
      </c>
      <c r="AE429" s="27"/>
      <c r="AF429" s="27"/>
      <c r="AG429">
        <v>0</v>
      </c>
      <c r="AH429" s="27"/>
      <c r="AI429" s="27" t="s">
        <v>796</v>
      </c>
      <c r="AJ429">
        <v>20</v>
      </c>
      <c r="AK429" s="27"/>
      <c r="AL429" s="27" t="s">
        <v>801</v>
      </c>
      <c r="AM429">
        <v>20</v>
      </c>
      <c r="AN429" s="27"/>
      <c r="AO429" s="27" t="s">
        <v>798</v>
      </c>
      <c r="AP429">
        <v>20</v>
      </c>
      <c r="AQ429" s="27"/>
      <c r="AR429" s="27" t="s">
        <v>150</v>
      </c>
      <c r="AS429">
        <v>20</v>
      </c>
      <c r="AT429" s="27"/>
      <c r="AU429" s="27" t="s">
        <v>799</v>
      </c>
      <c r="AV429">
        <v>20</v>
      </c>
      <c r="AW429" s="27"/>
      <c r="AX429" s="27"/>
      <c r="AZ429" s="27"/>
    </row>
    <row r="430" spans="1:52" x14ac:dyDescent="0.25">
      <c r="A430" s="27" t="s">
        <v>1073</v>
      </c>
      <c r="B430" s="27" t="s">
        <v>1074</v>
      </c>
      <c r="C430" s="27" t="s">
        <v>142</v>
      </c>
      <c r="D430" s="27"/>
      <c r="E430" s="19">
        <v>100</v>
      </c>
      <c r="F430" s="27"/>
      <c r="G430" s="27"/>
      <c r="H430" s="27"/>
      <c r="J430" s="27"/>
      <c r="K430" s="11">
        <v>2308</v>
      </c>
      <c r="M430" s="27"/>
      <c r="N430" s="27" t="s">
        <v>804</v>
      </c>
      <c r="P430" s="27"/>
      <c r="Q430" s="27" t="s">
        <v>197</v>
      </c>
      <c r="S430" s="27"/>
      <c r="T430" s="27" t="s">
        <v>162</v>
      </c>
      <c r="V430" s="27"/>
      <c r="W430" s="27" t="s">
        <v>854</v>
      </c>
      <c r="Y430" s="27"/>
      <c r="Z430" s="27" t="s">
        <v>258</v>
      </c>
      <c r="AB430" s="27"/>
      <c r="AC430" s="27"/>
      <c r="AD430">
        <v>0</v>
      </c>
      <c r="AE430" s="27"/>
      <c r="AF430" s="27"/>
      <c r="AG430">
        <v>0</v>
      </c>
      <c r="AH430" s="27"/>
      <c r="AI430" s="27" t="s">
        <v>796</v>
      </c>
      <c r="AJ430">
        <v>20</v>
      </c>
      <c r="AK430" s="27"/>
      <c r="AL430" s="27" t="s">
        <v>801</v>
      </c>
      <c r="AM430">
        <v>20</v>
      </c>
      <c r="AN430" s="27"/>
      <c r="AO430" s="27" t="s">
        <v>798</v>
      </c>
      <c r="AP430">
        <v>20</v>
      </c>
      <c r="AQ430" s="27"/>
      <c r="AR430" s="27" t="s">
        <v>150</v>
      </c>
      <c r="AS430">
        <v>20</v>
      </c>
      <c r="AT430" s="27"/>
      <c r="AU430" s="27" t="s">
        <v>799</v>
      </c>
      <c r="AV430">
        <v>20</v>
      </c>
      <c r="AW430" s="27"/>
      <c r="AX430" s="27"/>
      <c r="AZ430" s="27"/>
    </row>
    <row r="431" spans="1:52" x14ac:dyDescent="0.25">
      <c r="A431" s="27" t="s">
        <v>1075</v>
      </c>
      <c r="B431" s="27" t="s">
        <v>1076</v>
      </c>
      <c r="C431" s="27" t="s">
        <v>142</v>
      </c>
      <c r="D431" s="27"/>
      <c r="E431" s="19">
        <v>100</v>
      </c>
      <c r="F431" s="27"/>
      <c r="G431" s="27"/>
      <c r="H431" s="27"/>
      <c r="J431" s="27"/>
      <c r="K431" s="11">
        <v>2308</v>
      </c>
      <c r="M431" s="27"/>
      <c r="N431" s="27" t="s">
        <v>804</v>
      </c>
      <c r="P431" s="27"/>
      <c r="Q431" s="27" t="s">
        <v>197</v>
      </c>
      <c r="S431" s="27"/>
      <c r="T431" s="27" t="s">
        <v>162</v>
      </c>
      <c r="V431" s="27"/>
      <c r="W431" s="27" t="s">
        <v>854</v>
      </c>
      <c r="Y431" s="27"/>
      <c r="Z431" s="27" t="s">
        <v>258</v>
      </c>
      <c r="AB431" s="27"/>
      <c r="AC431" s="27"/>
      <c r="AD431">
        <v>0</v>
      </c>
      <c r="AE431" s="27"/>
      <c r="AF431" s="27"/>
      <c r="AG431">
        <v>0</v>
      </c>
      <c r="AH431" s="27"/>
      <c r="AI431" s="27" t="s">
        <v>796</v>
      </c>
      <c r="AJ431">
        <v>20</v>
      </c>
      <c r="AK431" s="27"/>
      <c r="AL431" s="27" t="s">
        <v>801</v>
      </c>
      <c r="AM431">
        <v>20</v>
      </c>
      <c r="AN431" s="27"/>
      <c r="AO431" s="27" t="s">
        <v>798</v>
      </c>
      <c r="AP431">
        <v>20</v>
      </c>
      <c r="AQ431" s="27"/>
      <c r="AR431" s="27" t="s">
        <v>150</v>
      </c>
      <c r="AS431">
        <v>20</v>
      </c>
      <c r="AT431" s="27"/>
      <c r="AU431" s="27" t="s">
        <v>799</v>
      </c>
      <c r="AV431">
        <v>20</v>
      </c>
      <c r="AW431" s="27"/>
      <c r="AX431" s="27"/>
      <c r="AZ431" s="27"/>
    </row>
    <row r="432" spans="1:52" x14ac:dyDescent="0.25">
      <c r="A432" s="27" t="s">
        <v>1077</v>
      </c>
      <c r="B432" s="27" t="s">
        <v>1078</v>
      </c>
      <c r="C432" s="27" t="s">
        <v>142</v>
      </c>
      <c r="D432" s="27"/>
      <c r="E432" s="19">
        <v>100</v>
      </c>
      <c r="F432" s="27"/>
      <c r="G432" s="27"/>
      <c r="H432" s="27"/>
      <c r="J432" s="27"/>
      <c r="K432" s="11">
        <v>2308</v>
      </c>
      <c r="M432" s="27"/>
      <c r="N432" s="27" t="s">
        <v>804</v>
      </c>
      <c r="P432" s="27"/>
      <c r="Q432" s="27" t="s">
        <v>197</v>
      </c>
      <c r="S432" s="27"/>
      <c r="T432" s="27" t="s">
        <v>162</v>
      </c>
      <c r="V432" s="27"/>
      <c r="W432" s="27" t="s">
        <v>854</v>
      </c>
      <c r="Y432" s="27"/>
      <c r="Z432" s="27" t="s">
        <v>258</v>
      </c>
      <c r="AB432" s="27"/>
      <c r="AC432" s="27"/>
      <c r="AD432">
        <v>0</v>
      </c>
      <c r="AE432" s="27"/>
      <c r="AF432" s="27"/>
      <c r="AG432">
        <v>0</v>
      </c>
      <c r="AH432" s="27"/>
      <c r="AI432" s="27" t="s">
        <v>796</v>
      </c>
      <c r="AJ432">
        <v>20</v>
      </c>
      <c r="AK432" s="27"/>
      <c r="AL432" s="27" t="s">
        <v>801</v>
      </c>
      <c r="AM432">
        <v>20</v>
      </c>
      <c r="AN432" s="27"/>
      <c r="AO432" s="27" t="s">
        <v>798</v>
      </c>
      <c r="AP432">
        <v>20</v>
      </c>
      <c r="AQ432" s="27"/>
      <c r="AR432" s="27" t="s">
        <v>150</v>
      </c>
      <c r="AS432">
        <v>20</v>
      </c>
      <c r="AT432" s="27"/>
      <c r="AU432" s="27" t="s">
        <v>799</v>
      </c>
      <c r="AV432">
        <v>20</v>
      </c>
      <c r="AW432" s="27"/>
      <c r="AX432" s="27"/>
      <c r="AZ432" s="27"/>
    </row>
    <row r="433" spans="1:52" x14ac:dyDescent="0.25">
      <c r="A433" s="27" t="s">
        <v>1079</v>
      </c>
      <c r="B433" s="27" t="s">
        <v>1080</v>
      </c>
      <c r="C433" s="27" t="s">
        <v>142</v>
      </c>
      <c r="D433" s="27"/>
      <c r="E433" s="19">
        <v>80</v>
      </c>
      <c r="F433" s="27"/>
      <c r="G433" s="27"/>
      <c r="H433" s="27"/>
      <c r="J433" s="27"/>
      <c r="K433" s="11">
        <v>2202</v>
      </c>
      <c r="M433" s="27"/>
      <c r="N433" s="27" t="s">
        <v>804</v>
      </c>
      <c r="P433" s="27"/>
      <c r="Q433" s="27" t="s">
        <v>336</v>
      </c>
      <c r="S433" s="27"/>
      <c r="T433" s="27" t="s">
        <v>339</v>
      </c>
      <c r="V433" s="27"/>
      <c r="W433" s="27" t="s">
        <v>854</v>
      </c>
      <c r="Y433" s="27"/>
      <c r="Z433" s="27" t="s">
        <v>258</v>
      </c>
      <c r="AB433" s="27"/>
      <c r="AC433" s="27"/>
      <c r="AD433">
        <v>0</v>
      </c>
      <c r="AE433" s="27"/>
      <c r="AF433" s="27"/>
      <c r="AG433">
        <v>0</v>
      </c>
      <c r="AH433" s="27"/>
      <c r="AI433" s="27" t="s">
        <v>796</v>
      </c>
      <c r="AJ433">
        <v>20</v>
      </c>
      <c r="AK433" s="27"/>
      <c r="AL433" s="27" t="s">
        <v>797</v>
      </c>
      <c r="AM433">
        <v>0</v>
      </c>
      <c r="AN433" s="27"/>
      <c r="AO433" s="27" t="s">
        <v>798</v>
      </c>
      <c r="AP433">
        <v>20</v>
      </c>
      <c r="AQ433" s="27"/>
      <c r="AR433" s="27" t="s">
        <v>150</v>
      </c>
      <c r="AS433">
        <v>20</v>
      </c>
      <c r="AT433" s="27"/>
      <c r="AU433" s="27" t="s">
        <v>799</v>
      </c>
      <c r="AV433">
        <v>20</v>
      </c>
      <c r="AW433" s="27"/>
      <c r="AX433" s="27"/>
      <c r="AZ433" s="27"/>
    </row>
    <row r="434" spans="1:52" x14ac:dyDescent="0.25">
      <c r="A434" s="27" t="s">
        <v>1081</v>
      </c>
      <c r="B434" s="27" t="s">
        <v>1082</v>
      </c>
      <c r="C434" s="27" t="s">
        <v>142</v>
      </c>
      <c r="D434" s="27"/>
      <c r="E434" s="19">
        <v>0</v>
      </c>
      <c r="F434" s="27"/>
      <c r="G434" s="27"/>
      <c r="H434" s="27"/>
      <c r="J434" s="27"/>
      <c r="K434" s="11">
        <v>2202</v>
      </c>
      <c r="M434" s="27"/>
      <c r="N434" s="27" t="s">
        <v>804</v>
      </c>
      <c r="P434" s="27"/>
      <c r="Q434" s="27" t="s">
        <v>336</v>
      </c>
      <c r="S434" s="27"/>
      <c r="T434" s="27" t="s">
        <v>339</v>
      </c>
      <c r="V434" s="27"/>
      <c r="W434" s="27" t="s">
        <v>854</v>
      </c>
      <c r="Y434" s="27"/>
      <c r="Z434" s="27" t="s">
        <v>258</v>
      </c>
      <c r="AB434" s="27"/>
      <c r="AC434" s="27"/>
      <c r="AD434">
        <v>0</v>
      </c>
      <c r="AE434" s="27"/>
      <c r="AF434" s="27"/>
      <c r="AG434">
        <v>0</v>
      </c>
      <c r="AH434" s="27"/>
      <c r="AI434" s="27" t="s">
        <v>800</v>
      </c>
      <c r="AJ434">
        <v>0</v>
      </c>
      <c r="AK434" s="27"/>
      <c r="AL434" s="27" t="s">
        <v>855</v>
      </c>
      <c r="AM434">
        <v>0</v>
      </c>
      <c r="AN434" s="27"/>
      <c r="AO434" s="27" t="s">
        <v>258</v>
      </c>
      <c r="AP434">
        <v>0</v>
      </c>
      <c r="AQ434" s="27"/>
      <c r="AR434" s="27" t="s">
        <v>258</v>
      </c>
      <c r="AS434">
        <v>0</v>
      </c>
      <c r="AT434" s="27"/>
      <c r="AU434" s="27" t="s">
        <v>258</v>
      </c>
      <c r="AV434">
        <v>0</v>
      </c>
      <c r="AW434" s="27"/>
      <c r="AX434" s="27"/>
      <c r="AZ434" s="27"/>
    </row>
    <row r="435" spans="1:52" x14ac:dyDescent="0.25">
      <c r="A435" t="s">
        <v>1120</v>
      </c>
      <c r="B435" t="s">
        <v>1121</v>
      </c>
      <c r="C435" t="s">
        <v>142</v>
      </c>
      <c r="E435" s="19">
        <v>100</v>
      </c>
      <c r="K435" s="11">
        <v>2347</v>
      </c>
      <c r="N435" t="s">
        <v>255</v>
      </c>
      <c r="Q435" t="s">
        <v>146</v>
      </c>
      <c r="T435" t="s">
        <v>162</v>
      </c>
      <c r="W435" t="s">
        <v>854</v>
      </c>
      <c r="Z435" t="s">
        <v>258</v>
      </c>
      <c r="AD435">
        <v>0</v>
      </c>
      <c r="AG435">
        <v>0</v>
      </c>
      <c r="AI435" t="s">
        <v>796</v>
      </c>
      <c r="AJ435">
        <v>20</v>
      </c>
      <c r="AL435" t="s">
        <v>801</v>
      </c>
      <c r="AM435">
        <v>20</v>
      </c>
      <c r="AO435" t="s">
        <v>798</v>
      </c>
      <c r="AP435">
        <v>20</v>
      </c>
      <c r="AR435" t="s">
        <v>150</v>
      </c>
      <c r="AS435">
        <v>20</v>
      </c>
      <c r="AU435" t="s">
        <v>799</v>
      </c>
      <c r="AV435">
        <v>20</v>
      </c>
    </row>
    <row r="436" spans="1:52" x14ac:dyDescent="0.25">
      <c r="A436" t="s">
        <v>1122</v>
      </c>
      <c r="B436" t="s">
        <v>1123</v>
      </c>
      <c r="C436" t="s">
        <v>142</v>
      </c>
      <c r="E436" s="19">
        <v>60</v>
      </c>
      <c r="K436" s="11">
        <v>2347</v>
      </c>
      <c r="N436" t="s">
        <v>255</v>
      </c>
      <c r="Q436" t="s">
        <v>146</v>
      </c>
      <c r="T436" t="s">
        <v>162</v>
      </c>
      <c r="W436" t="s">
        <v>805</v>
      </c>
      <c r="Z436" t="s">
        <v>258</v>
      </c>
      <c r="AD436">
        <v>0</v>
      </c>
      <c r="AG436">
        <v>0</v>
      </c>
      <c r="AI436" t="s">
        <v>800</v>
      </c>
      <c r="AJ436">
        <v>0</v>
      </c>
      <c r="AL436" t="s">
        <v>797</v>
      </c>
      <c r="AM436">
        <v>0</v>
      </c>
      <c r="AO436" t="s">
        <v>798</v>
      </c>
      <c r="AP436">
        <v>20</v>
      </c>
      <c r="AR436" t="s">
        <v>150</v>
      </c>
      <c r="AS436">
        <v>20</v>
      </c>
      <c r="AU436" t="s">
        <v>799</v>
      </c>
      <c r="AV436">
        <v>20</v>
      </c>
    </row>
    <row r="437" spans="1:52" x14ac:dyDescent="0.25">
      <c r="A437" t="s">
        <v>1124</v>
      </c>
      <c r="B437" t="s">
        <v>1125</v>
      </c>
      <c r="C437" t="s">
        <v>142</v>
      </c>
      <c r="E437" s="19">
        <v>100</v>
      </c>
      <c r="K437" s="11">
        <v>2347</v>
      </c>
      <c r="N437" t="s">
        <v>255</v>
      </c>
      <c r="Q437" t="s">
        <v>146</v>
      </c>
      <c r="T437" t="s">
        <v>162</v>
      </c>
      <c r="W437" t="s">
        <v>805</v>
      </c>
      <c r="Z437" t="s">
        <v>258</v>
      </c>
      <c r="AD437">
        <v>0</v>
      </c>
      <c r="AG437">
        <v>0</v>
      </c>
      <c r="AI437" t="s">
        <v>796</v>
      </c>
      <c r="AJ437">
        <v>20</v>
      </c>
      <c r="AL437" t="s">
        <v>801</v>
      </c>
      <c r="AM437">
        <v>20</v>
      </c>
      <c r="AO437" t="s">
        <v>798</v>
      </c>
      <c r="AP437">
        <v>20</v>
      </c>
      <c r="AR437" t="s">
        <v>150</v>
      </c>
      <c r="AS437">
        <v>20</v>
      </c>
      <c r="AU437" t="s">
        <v>799</v>
      </c>
      <c r="AV437">
        <v>20</v>
      </c>
    </row>
    <row r="438" spans="1:52" x14ac:dyDescent="0.25">
      <c r="A438" t="s">
        <v>1126</v>
      </c>
      <c r="B438" t="s">
        <v>1127</v>
      </c>
      <c r="C438" t="s">
        <v>142</v>
      </c>
      <c r="E438" s="19">
        <v>80</v>
      </c>
      <c r="K438" s="11">
        <v>2347</v>
      </c>
      <c r="N438" t="s">
        <v>255</v>
      </c>
      <c r="Q438" t="s">
        <v>146</v>
      </c>
      <c r="T438" t="s">
        <v>162</v>
      </c>
      <c r="W438" t="s">
        <v>854</v>
      </c>
      <c r="Z438" t="s">
        <v>258</v>
      </c>
      <c r="AD438">
        <v>0</v>
      </c>
      <c r="AG438">
        <v>0</v>
      </c>
      <c r="AI438" t="s">
        <v>796</v>
      </c>
      <c r="AJ438">
        <v>20</v>
      </c>
      <c r="AL438" t="s">
        <v>797</v>
      </c>
      <c r="AM438">
        <v>0</v>
      </c>
      <c r="AO438" t="s">
        <v>798</v>
      </c>
      <c r="AP438">
        <v>20</v>
      </c>
      <c r="AR438" t="s">
        <v>150</v>
      </c>
      <c r="AS438">
        <v>20</v>
      </c>
      <c r="AU438" t="s">
        <v>799</v>
      </c>
      <c r="AV438">
        <v>20</v>
      </c>
    </row>
    <row r="439" spans="1:52" x14ac:dyDescent="0.25">
      <c r="A439" t="s">
        <v>1128</v>
      </c>
      <c r="B439" t="s">
        <v>1129</v>
      </c>
      <c r="C439" t="s">
        <v>142</v>
      </c>
      <c r="E439" s="19">
        <v>80</v>
      </c>
      <c r="K439" s="11">
        <v>2347</v>
      </c>
      <c r="N439" t="s">
        <v>255</v>
      </c>
      <c r="Q439" t="s">
        <v>146</v>
      </c>
      <c r="T439" t="s">
        <v>162</v>
      </c>
      <c r="W439" t="s">
        <v>854</v>
      </c>
      <c r="Z439" t="s">
        <v>258</v>
      </c>
      <c r="AD439">
        <v>0</v>
      </c>
      <c r="AG439">
        <v>0</v>
      </c>
      <c r="AI439" t="s">
        <v>796</v>
      </c>
      <c r="AJ439">
        <v>20</v>
      </c>
      <c r="AL439" t="s">
        <v>797</v>
      </c>
      <c r="AM439">
        <v>0</v>
      </c>
      <c r="AO439" t="s">
        <v>798</v>
      </c>
      <c r="AP439">
        <v>20</v>
      </c>
      <c r="AR439" t="s">
        <v>150</v>
      </c>
      <c r="AS439">
        <v>20</v>
      </c>
      <c r="AU439" t="s">
        <v>799</v>
      </c>
      <c r="AV439">
        <v>20</v>
      </c>
    </row>
    <row r="440" spans="1:52" x14ac:dyDescent="0.25">
      <c r="A440" t="s">
        <v>1130</v>
      </c>
      <c r="B440" t="s">
        <v>1131</v>
      </c>
      <c r="C440" t="s">
        <v>142</v>
      </c>
      <c r="E440" s="19">
        <v>100</v>
      </c>
      <c r="K440" s="11">
        <v>2802</v>
      </c>
      <c r="N440" t="s">
        <v>255</v>
      </c>
      <c r="Q440" t="s">
        <v>257</v>
      </c>
      <c r="T440" t="s">
        <v>162</v>
      </c>
      <c r="W440" t="s">
        <v>854</v>
      </c>
      <c r="Z440" t="s">
        <v>258</v>
      </c>
      <c r="AD440">
        <v>0</v>
      </c>
      <c r="AG440">
        <v>0</v>
      </c>
      <c r="AI440" t="s">
        <v>796</v>
      </c>
      <c r="AJ440">
        <v>20</v>
      </c>
      <c r="AL440" t="s">
        <v>801</v>
      </c>
      <c r="AM440">
        <v>20</v>
      </c>
      <c r="AO440" t="s">
        <v>798</v>
      </c>
      <c r="AP440">
        <v>20</v>
      </c>
      <c r="AR440" t="s">
        <v>150</v>
      </c>
      <c r="AS440">
        <v>20</v>
      </c>
      <c r="AU440" t="s">
        <v>799</v>
      </c>
      <c r="AV440">
        <v>20</v>
      </c>
    </row>
    <row r="441" spans="1:52" x14ac:dyDescent="0.25">
      <c r="A441" t="s">
        <v>1184</v>
      </c>
      <c r="B441" t="s">
        <v>1185</v>
      </c>
      <c r="C441" t="s">
        <v>142</v>
      </c>
      <c r="E441" s="19">
        <v>80</v>
      </c>
      <c r="K441" s="11">
        <v>2802</v>
      </c>
      <c r="N441" t="s">
        <v>255</v>
      </c>
      <c r="Q441" t="s">
        <v>257</v>
      </c>
      <c r="T441" t="s">
        <v>162</v>
      </c>
      <c r="W441" t="s">
        <v>854</v>
      </c>
      <c r="Z441" t="s">
        <v>258</v>
      </c>
      <c r="AD441">
        <v>0</v>
      </c>
      <c r="AG441">
        <v>0</v>
      </c>
      <c r="AI441" t="s">
        <v>796</v>
      </c>
      <c r="AJ441">
        <v>20</v>
      </c>
      <c r="AL441" t="s">
        <v>855</v>
      </c>
      <c r="AM441">
        <v>0</v>
      </c>
      <c r="AO441" t="s">
        <v>798</v>
      </c>
      <c r="AP441">
        <v>20</v>
      </c>
      <c r="AR441" t="s">
        <v>150</v>
      </c>
      <c r="AS441">
        <v>20</v>
      </c>
      <c r="AU441" t="s">
        <v>799</v>
      </c>
      <c r="AV441">
        <v>20</v>
      </c>
    </row>
    <row r="442" spans="1:52" x14ac:dyDescent="0.25">
      <c r="A442" s="23" t="s">
        <v>1186</v>
      </c>
      <c r="B442" s="23" t="s">
        <v>1187</v>
      </c>
      <c r="C442" t="s">
        <v>142</v>
      </c>
      <c r="E442" s="19">
        <v>100</v>
      </c>
      <c r="K442" s="11">
        <v>2802</v>
      </c>
      <c r="N442" t="s">
        <v>255</v>
      </c>
      <c r="Q442" t="s">
        <v>257</v>
      </c>
      <c r="T442" t="s">
        <v>162</v>
      </c>
      <c r="W442" t="s">
        <v>854</v>
      </c>
      <c r="Z442" t="s">
        <v>258</v>
      </c>
      <c r="AD442">
        <v>0</v>
      </c>
      <c r="AG442">
        <v>0</v>
      </c>
      <c r="AI442" t="s">
        <v>796</v>
      </c>
      <c r="AJ442">
        <v>20</v>
      </c>
      <c r="AL442" t="s">
        <v>801</v>
      </c>
      <c r="AM442">
        <v>20</v>
      </c>
      <c r="AO442" t="s">
        <v>798</v>
      </c>
      <c r="AP442">
        <v>20</v>
      </c>
      <c r="AR442" t="s">
        <v>150</v>
      </c>
      <c r="AS442">
        <v>20</v>
      </c>
      <c r="AU442" t="s">
        <v>799</v>
      </c>
      <c r="AV442">
        <v>20</v>
      </c>
      <c r="AX442" t="s">
        <v>1188</v>
      </c>
    </row>
    <row r="443" spans="1:52" x14ac:dyDescent="0.25">
      <c r="A443" t="s">
        <v>1189</v>
      </c>
      <c r="B443" t="s">
        <v>1190</v>
      </c>
      <c r="C443" t="s">
        <v>142</v>
      </c>
      <c r="E443" s="19">
        <v>100</v>
      </c>
      <c r="K443" s="11">
        <v>2802</v>
      </c>
      <c r="N443" t="s">
        <v>255</v>
      </c>
      <c r="Q443" t="s">
        <v>257</v>
      </c>
      <c r="T443" t="s">
        <v>162</v>
      </c>
      <c r="W443" t="s">
        <v>854</v>
      </c>
      <c r="Z443" t="s">
        <v>258</v>
      </c>
      <c r="AD443">
        <v>0</v>
      </c>
      <c r="AG443">
        <v>0</v>
      </c>
      <c r="AI443" t="s">
        <v>796</v>
      </c>
      <c r="AJ443">
        <v>20</v>
      </c>
      <c r="AL443" t="s">
        <v>801</v>
      </c>
      <c r="AM443">
        <v>20</v>
      </c>
      <c r="AO443" t="s">
        <v>798</v>
      </c>
      <c r="AP443">
        <v>20</v>
      </c>
      <c r="AR443" t="s">
        <v>150</v>
      </c>
      <c r="AS443">
        <v>20</v>
      </c>
      <c r="AU443" t="s">
        <v>799</v>
      </c>
      <c r="AV443">
        <v>20</v>
      </c>
    </row>
    <row r="444" spans="1:52" x14ac:dyDescent="0.25">
      <c r="A444" t="s">
        <v>1191</v>
      </c>
      <c r="B444" t="s">
        <v>1192</v>
      </c>
      <c r="C444" t="s">
        <v>142</v>
      </c>
      <c r="E444" s="19">
        <v>60</v>
      </c>
      <c r="K444" s="11">
        <v>2802</v>
      </c>
      <c r="N444" t="s">
        <v>255</v>
      </c>
      <c r="Q444" t="s">
        <v>257</v>
      </c>
      <c r="T444" t="s">
        <v>162</v>
      </c>
      <c r="W444" t="s">
        <v>854</v>
      </c>
      <c r="Z444" t="s">
        <v>258</v>
      </c>
      <c r="AD444">
        <v>0</v>
      </c>
      <c r="AG444">
        <v>0</v>
      </c>
      <c r="AI444" t="s">
        <v>796</v>
      </c>
      <c r="AJ444">
        <v>20</v>
      </c>
      <c r="AL444" t="s">
        <v>801</v>
      </c>
      <c r="AM444">
        <v>20</v>
      </c>
      <c r="AO444" t="s">
        <v>258</v>
      </c>
      <c r="AP444">
        <v>0</v>
      </c>
      <c r="AR444" t="s">
        <v>258</v>
      </c>
      <c r="AS444">
        <v>0</v>
      </c>
      <c r="AU444" t="s">
        <v>799</v>
      </c>
      <c r="AV444">
        <v>20</v>
      </c>
      <c r="AX444" t="s">
        <v>1193</v>
      </c>
    </row>
    <row r="445" spans="1:52" x14ac:dyDescent="0.25">
      <c r="A445" t="s">
        <v>1194</v>
      </c>
      <c r="B445" t="s">
        <v>1195</v>
      </c>
      <c r="C445" t="s">
        <v>142</v>
      </c>
      <c r="E445" s="19">
        <v>100</v>
      </c>
      <c r="K445" s="11">
        <v>2802</v>
      </c>
      <c r="N445" t="s">
        <v>255</v>
      </c>
      <c r="Q445" t="s">
        <v>257</v>
      </c>
      <c r="T445" t="s">
        <v>162</v>
      </c>
      <c r="W445" t="s">
        <v>854</v>
      </c>
      <c r="Z445" t="s">
        <v>258</v>
      </c>
      <c r="AD445">
        <v>0</v>
      </c>
      <c r="AG445">
        <v>0</v>
      </c>
      <c r="AI445" t="s">
        <v>796</v>
      </c>
      <c r="AJ445">
        <v>20</v>
      </c>
      <c r="AL445" t="s">
        <v>801</v>
      </c>
      <c r="AM445">
        <v>20</v>
      </c>
      <c r="AO445" t="s">
        <v>798</v>
      </c>
      <c r="AP445">
        <v>20</v>
      </c>
      <c r="AR445" t="s">
        <v>150</v>
      </c>
      <c r="AS445">
        <v>20</v>
      </c>
      <c r="AU445" t="s">
        <v>799</v>
      </c>
      <c r="AV445">
        <v>20</v>
      </c>
    </row>
    <row r="446" spans="1:52" x14ac:dyDescent="0.25">
      <c r="A446" s="27" t="s">
        <v>1196</v>
      </c>
      <c r="B446" s="27" t="s">
        <v>1197</v>
      </c>
      <c r="C446" s="27" t="s">
        <v>142</v>
      </c>
      <c r="D446" s="27"/>
      <c r="E446" s="19">
        <v>100</v>
      </c>
      <c r="F446" s="27"/>
      <c r="G446" s="27"/>
      <c r="H446" s="27"/>
      <c r="J446" s="27"/>
      <c r="K446" s="11">
        <v>2802</v>
      </c>
      <c r="M446" s="27"/>
      <c r="N446" s="27" t="s">
        <v>255</v>
      </c>
      <c r="P446" s="27"/>
      <c r="Q446" s="27" t="s">
        <v>257</v>
      </c>
      <c r="S446" s="27"/>
      <c r="T446" s="27" t="s">
        <v>162</v>
      </c>
      <c r="V446" s="27"/>
      <c r="W446" s="27" t="s">
        <v>854</v>
      </c>
      <c r="Y446" s="27"/>
      <c r="Z446" s="27" t="s">
        <v>258</v>
      </c>
      <c r="AB446" s="27"/>
      <c r="AC446" s="27"/>
      <c r="AD446">
        <v>0</v>
      </c>
      <c r="AE446" s="27"/>
      <c r="AF446" s="27"/>
      <c r="AG446">
        <v>0</v>
      </c>
      <c r="AH446" s="27"/>
      <c r="AI446" s="27" t="s">
        <v>796</v>
      </c>
      <c r="AJ446">
        <v>20</v>
      </c>
      <c r="AK446" s="27"/>
      <c r="AL446" s="27" t="s">
        <v>801</v>
      </c>
      <c r="AM446">
        <v>20</v>
      </c>
      <c r="AN446" s="27"/>
      <c r="AO446" s="27" t="s">
        <v>798</v>
      </c>
      <c r="AP446">
        <v>20</v>
      </c>
      <c r="AQ446" s="27"/>
      <c r="AR446" s="27" t="s">
        <v>150</v>
      </c>
      <c r="AS446">
        <v>20</v>
      </c>
      <c r="AT446" s="27"/>
      <c r="AU446" s="27" t="s">
        <v>799</v>
      </c>
      <c r="AV446">
        <v>20</v>
      </c>
      <c r="AW446" s="27"/>
      <c r="AX446" s="27"/>
      <c r="AZ446" s="27"/>
    </row>
    <row r="447" spans="1:52" x14ac:dyDescent="0.25">
      <c r="A447" s="27" t="s">
        <v>1198</v>
      </c>
      <c r="B447" s="27" t="s">
        <v>1199</v>
      </c>
      <c r="C447" s="27" t="s">
        <v>142</v>
      </c>
      <c r="D447" s="27"/>
      <c r="E447" s="19">
        <v>100</v>
      </c>
      <c r="F447" s="27"/>
      <c r="G447" s="27"/>
      <c r="H447" s="27"/>
      <c r="J447" s="27"/>
      <c r="K447" s="11">
        <v>2802</v>
      </c>
      <c r="M447" s="27"/>
      <c r="N447" s="27" t="s">
        <v>255</v>
      </c>
      <c r="P447" s="27"/>
      <c r="Q447" s="27" t="s">
        <v>257</v>
      </c>
      <c r="S447" s="27"/>
      <c r="T447" s="27" t="s">
        <v>162</v>
      </c>
      <c r="V447" s="27"/>
      <c r="W447" s="27" t="s">
        <v>854</v>
      </c>
      <c r="Y447" s="27"/>
      <c r="Z447" s="27" t="s">
        <v>258</v>
      </c>
      <c r="AB447" s="27"/>
      <c r="AC447" s="27"/>
      <c r="AD447">
        <v>0</v>
      </c>
      <c r="AE447" s="27"/>
      <c r="AF447" s="27"/>
      <c r="AG447">
        <v>0</v>
      </c>
      <c r="AH447" s="27"/>
      <c r="AI447" s="27" t="s">
        <v>796</v>
      </c>
      <c r="AJ447">
        <v>20</v>
      </c>
      <c r="AK447" s="27"/>
      <c r="AL447" s="27" t="s">
        <v>801</v>
      </c>
      <c r="AM447">
        <v>20</v>
      </c>
      <c r="AN447" s="27"/>
      <c r="AO447" s="27" t="s">
        <v>798</v>
      </c>
      <c r="AP447">
        <v>20</v>
      </c>
      <c r="AQ447" s="27"/>
      <c r="AR447" s="27" t="s">
        <v>150</v>
      </c>
      <c r="AS447">
        <v>20</v>
      </c>
      <c r="AT447" s="27"/>
      <c r="AU447" s="27" t="s">
        <v>799</v>
      </c>
      <c r="AV447">
        <v>20</v>
      </c>
      <c r="AW447" s="27"/>
      <c r="AX447" s="27"/>
      <c r="AZ447" s="27"/>
    </row>
    <row r="448" spans="1:52" x14ac:dyDescent="0.25">
      <c r="A448" s="27" t="s">
        <v>1200</v>
      </c>
      <c r="B448" s="27" t="s">
        <v>1201</v>
      </c>
      <c r="C448" s="27" t="s">
        <v>142</v>
      </c>
      <c r="D448" s="27"/>
      <c r="E448" s="19">
        <v>100</v>
      </c>
      <c r="F448" s="27"/>
      <c r="G448" s="27"/>
      <c r="H448" s="27"/>
      <c r="J448" s="27"/>
      <c r="K448" s="11">
        <v>2802</v>
      </c>
      <c r="M448" s="27"/>
      <c r="N448" s="27" t="s">
        <v>255</v>
      </c>
      <c r="P448" s="27"/>
      <c r="Q448" s="27" t="s">
        <v>257</v>
      </c>
      <c r="S448" s="27"/>
      <c r="T448" s="27" t="s">
        <v>162</v>
      </c>
      <c r="V448" s="27"/>
      <c r="W448" s="27" t="s">
        <v>854</v>
      </c>
      <c r="Y448" s="27"/>
      <c r="Z448" s="27" t="s">
        <v>258</v>
      </c>
      <c r="AB448" s="27"/>
      <c r="AC448" s="27"/>
      <c r="AD448">
        <v>0</v>
      </c>
      <c r="AE448" s="27"/>
      <c r="AF448" s="27"/>
      <c r="AG448">
        <v>0</v>
      </c>
      <c r="AH448" s="27"/>
      <c r="AI448" s="27" t="s">
        <v>796</v>
      </c>
      <c r="AJ448">
        <v>20</v>
      </c>
      <c r="AK448" s="27"/>
      <c r="AL448" s="27" t="s">
        <v>801</v>
      </c>
      <c r="AM448">
        <v>20</v>
      </c>
      <c r="AN448" s="27"/>
      <c r="AO448" s="27" t="s">
        <v>798</v>
      </c>
      <c r="AP448">
        <v>20</v>
      </c>
      <c r="AQ448" s="27"/>
      <c r="AR448" s="27" t="s">
        <v>150</v>
      </c>
      <c r="AS448">
        <v>20</v>
      </c>
      <c r="AT448" s="27"/>
      <c r="AU448" s="27" t="s">
        <v>799</v>
      </c>
      <c r="AV448">
        <v>20</v>
      </c>
      <c r="AW448" s="27"/>
      <c r="AX448" s="27"/>
      <c r="AZ448" s="27"/>
    </row>
    <row r="449" spans="1:52" x14ac:dyDescent="0.25">
      <c r="A449" s="27" t="s">
        <v>1202</v>
      </c>
      <c r="B449" s="27" t="s">
        <v>1203</v>
      </c>
      <c r="C449" s="27" t="s">
        <v>142</v>
      </c>
      <c r="D449" s="27"/>
      <c r="E449" s="19">
        <v>100</v>
      </c>
      <c r="F449" s="27"/>
      <c r="G449" s="27"/>
      <c r="H449" s="27"/>
      <c r="J449" s="27"/>
      <c r="K449" s="11">
        <v>2704</v>
      </c>
      <c r="M449" s="27"/>
      <c r="N449" s="27" t="s">
        <v>804</v>
      </c>
      <c r="P449" s="27"/>
      <c r="Q449" s="27" t="s">
        <v>197</v>
      </c>
      <c r="S449" s="27"/>
      <c r="T449" s="27" t="s">
        <v>171</v>
      </c>
      <c r="V449" s="27"/>
      <c r="W449" s="27" t="s">
        <v>854</v>
      </c>
      <c r="Y449" s="27"/>
      <c r="Z449" s="27" t="s">
        <v>258</v>
      </c>
      <c r="AB449" s="27"/>
      <c r="AC449" s="27"/>
      <c r="AD449">
        <v>0</v>
      </c>
      <c r="AE449" s="27"/>
      <c r="AF449" s="27"/>
      <c r="AG449">
        <v>0</v>
      </c>
      <c r="AH449" s="27"/>
      <c r="AI449" s="27" t="s">
        <v>796</v>
      </c>
      <c r="AJ449">
        <v>20</v>
      </c>
      <c r="AK449" s="27"/>
      <c r="AL449" s="27" t="s">
        <v>801</v>
      </c>
      <c r="AM449">
        <v>20</v>
      </c>
      <c r="AN449" s="27"/>
      <c r="AO449" s="27" t="s">
        <v>798</v>
      </c>
      <c r="AP449">
        <v>20</v>
      </c>
      <c r="AQ449" s="27"/>
      <c r="AR449" s="27" t="s">
        <v>150</v>
      </c>
      <c r="AS449">
        <v>20</v>
      </c>
      <c r="AT449" s="27"/>
      <c r="AU449" s="27" t="s">
        <v>799</v>
      </c>
      <c r="AV449">
        <v>20</v>
      </c>
      <c r="AW449" s="27"/>
      <c r="AX449" s="27"/>
      <c r="AZ449" s="27"/>
    </row>
    <row r="450" spans="1:52" x14ac:dyDescent="0.25">
      <c r="A450" s="27" t="s">
        <v>1204</v>
      </c>
      <c r="B450" s="27" t="s">
        <v>1205</v>
      </c>
      <c r="C450" s="27" t="s">
        <v>142</v>
      </c>
      <c r="D450" s="27"/>
      <c r="E450" s="19">
        <v>100</v>
      </c>
      <c r="F450" s="27"/>
      <c r="G450" s="27"/>
      <c r="H450" s="27"/>
      <c r="J450" s="27"/>
      <c r="K450" s="11">
        <v>2206</v>
      </c>
      <c r="M450" s="27"/>
      <c r="N450" s="27" t="s">
        <v>804</v>
      </c>
      <c r="P450" s="27"/>
      <c r="Q450" s="27" t="s">
        <v>197</v>
      </c>
      <c r="S450" s="27"/>
      <c r="T450" s="27" t="s">
        <v>1206</v>
      </c>
      <c r="V450" s="27"/>
      <c r="W450" s="27" t="s">
        <v>854</v>
      </c>
      <c r="Y450" s="27"/>
      <c r="Z450" s="27" t="s">
        <v>258</v>
      </c>
      <c r="AB450" s="27"/>
      <c r="AC450" s="27"/>
      <c r="AD450">
        <v>0</v>
      </c>
      <c r="AE450" s="27"/>
      <c r="AF450" s="27"/>
      <c r="AG450">
        <v>0</v>
      </c>
      <c r="AH450" s="27"/>
      <c r="AI450" s="27" t="s">
        <v>796</v>
      </c>
      <c r="AJ450">
        <v>20</v>
      </c>
      <c r="AK450" s="27"/>
      <c r="AL450" s="27" t="s">
        <v>801</v>
      </c>
      <c r="AM450">
        <v>20</v>
      </c>
      <c r="AN450" s="27"/>
      <c r="AO450" s="27" t="s">
        <v>798</v>
      </c>
      <c r="AP450">
        <v>20</v>
      </c>
      <c r="AQ450" s="27"/>
      <c r="AR450" s="27" t="s">
        <v>150</v>
      </c>
      <c r="AS450">
        <v>20</v>
      </c>
      <c r="AT450" s="27"/>
      <c r="AU450" s="27" t="s">
        <v>799</v>
      </c>
      <c r="AV450">
        <v>20</v>
      </c>
      <c r="AW450" s="27"/>
      <c r="AX450" s="27"/>
      <c r="AZ450" s="27"/>
    </row>
    <row r="451" spans="1:52" x14ac:dyDescent="0.25">
      <c r="A451" s="27" t="s">
        <v>1207</v>
      </c>
      <c r="B451" s="27" t="s">
        <v>1208</v>
      </c>
      <c r="C451" s="27" t="s">
        <v>142</v>
      </c>
      <c r="D451" s="27"/>
      <c r="E451" s="19">
        <v>100</v>
      </c>
      <c r="F451" s="27"/>
      <c r="G451" s="27"/>
      <c r="H451" s="27"/>
      <c r="J451" s="27"/>
      <c r="K451" s="11">
        <v>2206</v>
      </c>
      <c r="M451" s="27"/>
      <c r="N451" s="27" t="s">
        <v>804</v>
      </c>
      <c r="P451" s="27"/>
      <c r="Q451" s="27" t="s">
        <v>197</v>
      </c>
      <c r="S451" s="27"/>
      <c r="T451" s="27" t="s">
        <v>171</v>
      </c>
      <c r="V451" s="27"/>
      <c r="W451" s="27" t="s">
        <v>854</v>
      </c>
      <c r="Y451" s="27"/>
      <c r="Z451" s="27" t="s">
        <v>258</v>
      </c>
      <c r="AB451" s="27"/>
      <c r="AC451" s="27"/>
      <c r="AD451">
        <v>0</v>
      </c>
      <c r="AE451" s="27"/>
      <c r="AF451" s="27"/>
      <c r="AG451">
        <v>0</v>
      </c>
      <c r="AH451" s="27"/>
      <c r="AI451" s="27" t="s">
        <v>796</v>
      </c>
      <c r="AJ451">
        <v>20</v>
      </c>
      <c r="AK451" s="27"/>
      <c r="AL451" s="27" t="s">
        <v>801</v>
      </c>
      <c r="AM451">
        <v>20</v>
      </c>
      <c r="AN451" s="27"/>
      <c r="AO451" s="27" t="s">
        <v>798</v>
      </c>
      <c r="AP451">
        <v>20</v>
      </c>
      <c r="AQ451" s="27"/>
      <c r="AR451" s="27" t="s">
        <v>150</v>
      </c>
      <c r="AS451">
        <v>20</v>
      </c>
      <c r="AT451" s="27"/>
      <c r="AU451" s="27" t="s">
        <v>799</v>
      </c>
      <c r="AV451">
        <v>20</v>
      </c>
      <c r="AW451" s="27"/>
      <c r="AX451" s="27"/>
      <c r="AZ451" s="27"/>
    </row>
    <row r="452" spans="1:52" x14ac:dyDescent="0.25">
      <c r="A452" s="27" t="s">
        <v>1209</v>
      </c>
      <c r="B452" s="27" t="s">
        <v>1210</v>
      </c>
      <c r="C452" s="27" t="s">
        <v>142</v>
      </c>
      <c r="D452" s="27"/>
      <c r="E452" s="19">
        <v>80</v>
      </c>
      <c r="F452" s="27"/>
      <c r="G452" s="27"/>
      <c r="H452" s="27"/>
      <c r="J452" s="27"/>
      <c r="K452" s="11">
        <v>2206</v>
      </c>
      <c r="M452" s="27"/>
      <c r="N452" s="27" t="s">
        <v>804</v>
      </c>
      <c r="P452" s="27"/>
      <c r="Q452" s="27" t="s">
        <v>197</v>
      </c>
      <c r="S452" s="27"/>
      <c r="T452" s="27" t="s">
        <v>171</v>
      </c>
      <c r="V452" s="27"/>
      <c r="W452" s="27" t="s">
        <v>854</v>
      </c>
      <c r="Y452" s="27"/>
      <c r="Z452" s="27" t="s">
        <v>258</v>
      </c>
      <c r="AB452" s="27"/>
      <c r="AC452" s="27"/>
      <c r="AD452">
        <v>0</v>
      </c>
      <c r="AE452" s="27"/>
      <c r="AF452" s="27"/>
      <c r="AG452">
        <v>0</v>
      </c>
      <c r="AH452" s="27"/>
      <c r="AI452" s="27" t="s">
        <v>796</v>
      </c>
      <c r="AJ452">
        <v>20</v>
      </c>
      <c r="AK452" s="27"/>
      <c r="AL452" s="27" t="s">
        <v>797</v>
      </c>
      <c r="AM452">
        <v>0</v>
      </c>
      <c r="AN452" s="27"/>
      <c r="AO452" s="27" t="s">
        <v>798</v>
      </c>
      <c r="AP452">
        <v>20</v>
      </c>
      <c r="AQ452" s="27"/>
      <c r="AR452" s="27" t="s">
        <v>150</v>
      </c>
      <c r="AS452">
        <v>20</v>
      </c>
      <c r="AT452" s="27"/>
      <c r="AU452" s="27" t="s">
        <v>799</v>
      </c>
      <c r="AV452">
        <v>20</v>
      </c>
      <c r="AW452" s="27"/>
      <c r="AX452" s="27" t="s">
        <v>1211</v>
      </c>
      <c r="AZ452" s="27"/>
    </row>
    <row r="453" spans="1:52" x14ac:dyDescent="0.25">
      <c r="A453" s="27" t="s">
        <v>1212</v>
      </c>
      <c r="B453" s="27" t="s">
        <v>1213</v>
      </c>
      <c r="C453" s="27" t="s">
        <v>142</v>
      </c>
      <c r="D453" s="27"/>
      <c r="E453" s="19">
        <v>100</v>
      </c>
      <c r="F453" s="27"/>
      <c r="G453" s="27"/>
      <c r="H453" s="27"/>
      <c r="J453" s="27"/>
      <c r="K453" s="11">
        <v>2206</v>
      </c>
      <c r="M453" s="27"/>
      <c r="N453" s="27" t="s">
        <v>804</v>
      </c>
      <c r="P453" s="27"/>
      <c r="Q453" s="27" t="s">
        <v>197</v>
      </c>
      <c r="S453" s="27"/>
      <c r="T453" s="27" t="s">
        <v>171</v>
      </c>
      <c r="V453" s="27"/>
      <c r="W453" s="27" t="s">
        <v>854</v>
      </c>
      <c r="Y453" s="27"/>
      <c r="Z453" s="27" t="s">
        <v>258</v>
      </c>
      <c r="AB453" s="27"/>
      <c r="AC453" s="27"/>
      <c r="AD453">
        <v>0</v>
      </c>
      <c r="AE453" s="27"/>
      <c r="AF453" s="27"/>
      <c r="AG453">
        <v>0</v>
      </c>
      <c r="AH453" s="27"/>
      <c r="AI453" s="27" t="s">
        <v>796</v>
      </c>
      <c r="AJ453">
        <v>20</v>
      </c>
      <c r="AK453" s="27"/>
      <c r="AL453" s="27" t="s">
        <v>801</v>
      </c>
      <c r="AM453">
        <v>20</v>
      </c>
      <c r="AN453" s="27"/>
      <c r="AO453" s="27" t="s">
        <v>798</v>
      </c>
      <c r="AP453">
        <v>20</v>
      </c>
      <c r="AQ453" s="27"/>
      <c r="AR453" s="27" t="s">
        <v>150</v>
      </c>
      <c r="AS453">
        <v>20</v>
      </c>
      <c r="AT453" s="27"/>
      <c r="AU453" s="27" t="s">
        <v>799</v>
      </c>
      <c r="AV453">
        <v>20</v>
      </c>
      <c r="AW453" s="27"/>
      <c r="AX453" s="27"/>
      <c r="AZ453" s="27"/>
    </row>
    <row r="454" spans="1:52" x14ac:dyDescent="0.25">
      <c r="A454" s="27" t="s">
        <v>1214</v>
      </c>
      <c r="B454" s="27" t="s">
        <v>1215</v>
      </c>
      <c r="C454" s="27" t="s">
        <v>142</v>
      </c>
      <c r="D454" s="27"/>
      <c r="E454" s="19">
        <v>100</v>
      </c>
      <c r="F454" s="27"/>
      <c r="G454" s="27"/>
      <c r="H454" s="27"/>
      <c r="J454" s="27"/>
      <c r="K454" s="11">
        <v>2206</v>
      </c>
      <c r="M454" s="27"/>
      <c r="N454" s="27" t="s">
        <v>804</v>
      </c>
      <c r="P454" s="27"/>
      <c r="Q454" s="27" t="s">
        <v>197</v>
      </c>
      <c r="S454" s="27"/>
      <c r="T454" s="27" t="s">
        <v>171</v>
      </c>
      <c r="V454" s="27"/>
      <c r="W454" s="27" t="s">
        <v>854</v>
      </c>
      <c r="Y454" s="27"/>
      <c r="Z454" s="27" t="s">
        <v>258</v>
      </c>
      <c r="AB454" s="27"/>
      <c r="AC454" s="27"/>
      <c r="AD454">
        <v>0</v>
      </c>
      <c r="AE454" s="27"/>
      <c r="AF454" s="27"/>
      <c r="AG454">
        <v>0</v>
      </c>
      <c r="AH454" s="27"/>
      <c r="AI454" s="27" t="s">
        <v>796</v>
      </c>
      <c r="AJ454">
        <v>20</v>
      </c>
      <c r="AK454" s="27"/>
      <c r="AL454" s="27" t="s">
        <v>801</v>
      </c>
      <c r="AM454">
        <v>20</v>
      </c>
      <c r="AN454" s="27"/>
      <c r="AO454" s="27" t="s">
        <v>798</v>
      </c>
      <c r="AP454">
        <v>20</v>
      </c>
      <c r="AQ454" s="27"/>
      <c r="AR454" s="27" t="s">
        <v>150</v>
      </c>
      <c r="AS454">
        <v>20</v>
      </c>
      <c r="AT454" s="27"/>
      <c r="AU454" s="27" t="s">
        <v>799</v>
      </c>
      <c r="AV454">
        <v>20</v>
      </c>
      <c r="AW454" s="27"/>
      <c r="AX454" s="27"/>
      <c r="AZ454" s="27"/>
    </row>
    <row r="455" spans="1:52" x14ac:dyDescent="0.25">
      <c r="A455" s="27" t="s">
        <v>1216</v>
      </c>
      <c r="B455" s="27" t="s">
        <v>1217</v>
      </c>
      <c r="C455" s="27" t="s">
        <v>142</v>
      </c>
      <c r="D455" s="27"/>
      <c r="E455" s="19">
        <v>100</v>
      </c>
      <c r="F455" s="27"/>
      <c r="G455" s="27"/>
      <c r="H455" s="27"/>
      <c r="J455" s="27"/>
      <c r="K455" s="11">
        <v>2206</v>
      </c>
      <c r="M455" s="27"/>
      <c r="N455" s="27" t="s">
        <v>804</v>
      </c>
      <c r="P455" s="27"/>
      <c r="Q455" s="27" t="s">
        <v>197</v>
      </c>
      <c r="S455" s="27"/>
      <c r="T455" s="27" t="s">
        <v>171</v>
      </c>
      <c r="V455" s="27"/>
      <c r="W455" s="27" t="s">
        <v>854</v>
      </c>
      <c r="Y455" s="27"/>
      <c r="Z455" s="27" t="s">
        <v>258</v>
      </c>
      <c r="AB455" s="27"/>
      <c r="AC455" s="27"/>
      <c r="AD455">
        <v>0</v>
      </c>
      <c r="AE455" s="27"/>
      <c r="AF455" s="27"/>
      <c r="AG455">
        <v>0</v>
      </c>
      <c r="AH455" s="27"/>
      <c r="AI455" s="27" t="s">
        <v>796</v>
      </c>
      <c r="AJ455">
        <v>20</v>
      </c>
      <c r="AK455" s="27"/>
      <c r="AL455" s="27" t="s">
        <v>801</v>
      </c>
      <c r="AM455">
        <v>20</v>
      </c>
      <c r="AN455" s="27"/>
      <c r="AO455" s="27" t="s">
        <v>798</v>
      </c>
      <c r="AP455">
        <v>20</v>
      </c>
      <c r="AQ455" s="27"/>
      <c r="AR455" s="27" t="s">
        <v>150</v>
      </c>
      <c r="AS455">
        <v>20</v>
      </c>
      <c r="AT455" s="27"/>
      <c r="AU455" s="27" t="s">
        <v>799</v>
      </c>
      <c r="AV455">
        <v>20</v>
      </c>
      <c r="AW455" s="27"/>
      <c r="AX455" s="27"/>
      <c r="AZ455" s="27"/>
    </row>
    <row r="456" spans="1:52" x14ac:dyDescent="0.25">
      <c r="A456" s="27" t="s">
        <v>1218</v>
      </c>
      <c r="B456" s="27" t="s">
        <v>1219</v>
      </c>
      <c r="C456" s="27" t="s">
        <v>142</v>
      </c>
      <c r="D456" s="27"/>
      <c r="E456" s="19">
        <v>100</v>
      </c>
      <c r="F456" s="27"/>
      <c r="G456" s="27"/>
      <c r="H456" s="27"/>
      <c r="J456" s="27"/>
      <c r="K456" s="11">
        <v>2206</v>
      </c>
      <c r="M456" s="27"/>
      <c r="N456" s="27" t="s">
        <v>804</v>
      </c>
      <c r="P456" s="27"/>
      <c r="Q456" s="27" t="s">
        <v>197</v>
      </c>
      <c r="S456" s="27"/>
      <c r="T456" s="27" t="s">
        <v>171</v>
      </c>
      <c r="V456" s="27"/>
      <c r="W456" s="27" t="s">
        <v>854</v>
      </c>
      <c r="Y456" s="27"/>
      <c r="Z456" s="27" t="s">
        <v>258</v>
      </c>
      <c r="AB456" s="27"/>
      <c r="AC456" s="27"/>
      <c r="AD456">
        <v>0</v>
      </c>
      <c r="AE456" s="27"/>
      <c r="AF456" s="27"/>
      <c r="AG456">
        <v>0</v>
      </c>
      <c r="AH456" s="27"/>
      <c r="AI456" s="27" t="s">
        <v>796</v>
      </c>
      <c r="AJ456">
        <v>20</v>
      </c>
      <c r="AK456" s="27"/>
      <c r="AL456" s="27" t="s">
        <v>801</v>
      </c>
      <c r="AM456">
        <v>20</v>
      </c>
      <c r="AN456" s="27"/>
      <c r="AO456" s="27" t="s">
        <v>798</v>
      </c>
      <c r="AP456">
        <v>20</v>
      </c>
      <c r="AQ456" s="27"/>
      <c r="AR456" s="27" t="s">
        <v>150</v>
      </c>
      <c r="AS456">
        <v>20</v>
      </c>
      <c r="AT456" s="27"/>
      <c r="AU456" s="27" t="s">
        <v>799</v>
      </c>
      <c r="AV456">
        <v>20</v>
      </c>
      <c r="AW456" s="27"/>
      <c r="AX456" s="27"/>
      <c r="AZ456" s="27"/>
    </row>
    <row r="457" spans="1:52" x14ac:dyDescent="0.25">
      <c r="A457" s="27" t="s">
        <v>1220</v>
      </c>
      <c r="B457" s="27" t="s">
        <v>1221</v>
      </c>
      <c r="C457" t="s">
        <v>142</v>
      </c>
      <c r="E457" s="19">
        <v>100</v>
      </c>
      <c r="K457" s="11">
        <v>2206</v>
      </c>
      <c r="N457" t="s">
        <v>804</v>
      </c>
      <c r="Q457" t="s">
        <v>197</v>
      </c>
      <c r="T457" t="s">
        <v>171</v>
      </c>
      <c r="W457" t="s">
        <v>854</v>
      </c>
      <c r="Z457" t="s">
        <v>258</v>
      </c>
      <c r="AD457">
        <v>0</v>
      </c>
      <c r="AG457">
        <v>0</v>
      </c>
      <c r="AI457" t="s">
        <v>796</v>
      </c>
      <c r="AJ457">
        <v>20</v>
      </c>
      <c r="AL457" t="s">
        <v>801</v>
      </c>
      <c r="AM457">
        <v>20</v>
      </c>
      <c r="AO457" t="s">
        <v>798</v>
      </c>
      <c r="AP457">
        <v>20</v>
      </c>
      <c r="AR457" t="s">
        <v>150</v>
      </c>
      <c r="AS457">
        <v>20</v>
      </c>
      <c r="AU457" t="s">
        <v>799</v>
      </c>
      <c r="AV457">
        <v>20</v>
      </c>
    </row>
    <row r="458" spans="1:52" x14ac:dyDescent="0.25">
      <c r="A458" s="27" t="s">
        <v>1222</v>
      </c>
      <c r="B458" s="27" t="s">
        <v>1223</v>
      </c>
      <c r="C458" t="s">
        <v>142</v>
      </c>
      <c r="E458" s="19">
        <v>100</v>
      </c>
      <c r="K458" s="11">
        <v>2206</v>
      </c>
      <c r="N458" t="s">
        <v>804</v>
      </c>
      <c r="Q458" t="s">
        <v>197</v>
      </c>
      <c r="T458" t="s">
        <v>171</v>
      </c>
      <c r="W458" t="s">
        <v>854</v>
      </c>
      <c r="Z458" t="s">
        <v>150</v>
      </c>
      <c r="AC458" t="s">
        <v>796</v>
      </c>
      <c r="AD458">
        <v>0</v>
      </c>
      <c r="AF458" t="s">
        <v>801</v>
      </c>
      <c r="AG458">
        <v>0</v>
      </c>
      <c r="AI458" t="s">
        <v>796</v>
      </c>
      <c r="AJ458">
        <v>20</v>
      </c>
      <c r="AL458" t="s">
        <v>801</v>
      </c>
      <c r="AM458">
        <v>20</v>
      </c>
      <c r="AO458" t="s">
        <v>798</v>
      </c>
      <c r="AP458">
        <v>20</v>
      </c>
      <c r="AR458" t="s">
        <v>150</v>
      </c>
      <c r="AS458">
        <v>20</v>
      </c>
      <c r="AU458" t="s">
        <v>799</v>
      </c>
      <c r="AV458">
        <v>20</v>
      </c>
    </row>
    <row r="459" spans="1:52" x14ac:dyDescent="0.25">
      <c r="A459" s="27" t="s">
        <v>1224</v>
      </c>
      <c r="B459" s="27" t="s">
        <v>1225</v>
      </c>
      <c r="C459" t="s">
        <v>142</v>
      </c>
      <c r="E459" s="19">
        <v>100</v>
      </c>
      <c r="K459" s="11">
        <v>2206</v>
      </c>
      <c r="N459" t="s">
        <v>804</v>
      </c>
      <c r="Q459" t="s">
        <v>197</v>
      </c>
      <c r="T459" t="s">
        <v>171</v>
      </c>
      <c r="W459" t="s">
        <v>854</v>
      </c>
      <c r="Z459" t="s">
        <v>258</v>
      </c>
      <c r="AD459">
        <v>0</v>
      </c>
      <c r="AG459">
        <v>0</v>
      </c>
      <c r="AI459" t="s">
        <v>796</v>
      </c>
      <c r="AJ459">
        <v>20</v>
      </c>
      <c r="AL459" t="s">
        <v>801</v>
      </c>
      <c r="AM459">
        <v>20</v>
      </c>
      <c r="AO459" t="s">
        <v>798</v>
      </c>
      <c r="AP459">
        <v>20</v>
      </c>
      <c r="AR459" t="s">
        <v>150</v>
      </c>
      <c r="AS459">
        <v>20</v>
      </c>
      <c r="AU459" t="s">
        <v>799</v>
      </c>
      <c r="AV459">
        <v>20</v>
      </c>
    </row>
    <row r="460" spans="1:52" x14ac:dyDescent="0.25">
      <c r="A460" s="27" t="s">
        <v>1226</v>
      </c>
      <c r="B460" s="27" t="s">
        <v>1227</v>
      </c>
      <c r="C460" t="s">
        <v>142</v>
      </c>
      <c r="E460" s="19">
        <v>100</v>
      </c>
      <c r="K460" s="11">
        <v>2206</v>
      </c>
      <c r="N460" t="s">
        <v>804</v>
      </c>
      <c r="Q460" t="s">
        <v>197</v>
      </c>
      <c r="T460" t="s">
        <v>171</v>
      </c>
      <c r="W460" t="s">
        <v>854</v>
      </c>
      <c r="Z460" t="s">
        <v>258</v>
      </c>
      <c r="AD460">
        <v>0</v>
      </c>
      <c r="AG460">
        <v>0</v>
      </c>
      <c r="AI460" t="s">
        <v>796</v>
      </c>
      <c r="AJ460">
        <v>20</v>
      </c>
      <c r="AL460" t="s">
        <v>801</v>
      </c>
      <c r="AM460">
        <v>20</v>
      </c>
      <c r="AO460" t="s">
        <v>798</v>
      </c>
      <c r="AP460">
        <v>20</v>
      </c>
      <c r="AR460" t="s">
        <v>150</v>
      </c>
      <c r="AS460">
        <v>20</v>
      </c>
      <c r="AU460" t="s">
        <v>799</v>
      </c>
      <c r="AV460">
        <v>20</v>
      </c>
    </row>
    <row r="461" spans="1:52" x14ac:dyDescent="0.25">
      <c r="A461" s="27" t="s">
        <v>1228</v>
      </c>
      <c r="B461" s="27" t="s">
        <v>1229</v>
      </c>
      <c r="C461" t="s">
        <v>142</v>
      </c>
      <c r="E461" s="19">
        <v>100</v>
      </c>
      <c r="K461" s="11">
        <v>2206</v>
      </c>
      <c r="N461" t="s">
        <v>804</v>
      </c>
      <c r="Q461" t="s">
        <v>197</v>
      </c>
      <c r="T461" t="s">
        <v>171</v>
      </c>
      <c r="W461" t="s">
        <v>854</v>
      </c>
      <c r="Z461" t="s">
        <v>258</v>
      </c>
      <c r="AD461">
        <v>0</v>
      </c>
      <c r="AG461">
        <v>0</v>
      </c>
      <c r="AI461" t="s">
        <v>796</v>
      </c>
      <c r="AJ461">
        <v>20</v>
      </c>
      <c r="AL461" t="s">
        <v>801</v>
      </c>
      <c r="AM461">
        <v>20</v>
      </c>
      <c r="AO461" t="s">
        <v>798</v>
      </c>
      <c r="AP461">
        <v>20</v>
      </c>
      <c r="AR461" t="s">
        <v>150</v>
      </c>
      <c r="AS461">
        <v>20</v>
      </c>
      <c r="AU461" t="s">
        <v>799</v>
      </c>
      <c r="AV461">
        <v>20</v>
      </c>
    </row>
    <row r="462" spans="1:52" x14ac:dyDescent="0.25">
      <c r="A462" s="27" t="s">
        <v>1230</v>
      </c>
      <c r="B462" s="27" t="s">
        <v>1231</v>
      </c>
      <c r="C462" t="s">
        <v>142</v>
      </c>
      <c r="E462" s="19">
        <v>100</v>
      </c>
      <c r="K462" s="11">
        <v>2208</v>
      </c>
      <c r="N462" t="s">
        <v>804</v>
      </c>
      <c r="Q462" t="s">
        <v>168</v>
      </c>
      <c r="T462" t="s">
        <v>171</v>
      </c>
      <c r="W462" t="s">
        <v>805</v>
      </c>
      <c r="Z462" t="s">
        <v>150</v>
      </c>
      <c r="AC462" t="s">
        <v>796</v>
      </c>
      <c r="AD462">
        <v>0</v>
      </c>
      <c r="AF462" t="s">
        <v>801</v>
      </c>
      <c r="AG462">
        <v>0</v>
      </c>
      <c r="AI462" t="s">
        <v>796</v>
      </c>
      <c r="AJ462">
        <v>20</v>
      </c>
      <c r="AL462" t="s">
        <v>801</v>
      </c>
      <c r="AM462">
        <v>20</v>
      </c>
      <c r="AO462" t="s">
        <v>798</v>
      </c>
      <c r="AP462">
        <v>20</v>
      </c>
      <c r="AR462" t="s">
        <v>150</v>
      </c>
      <c r="AS462">
        <v>20</v>
      </c>
      <c r="AU462" t="s">
        <v>799</v>
      </c>
      <c r="AV462">
        <v>20</v>
      </c>
    </row>
    <row r="463" spans="1:52" x14ac:dyDescent="0.25">
      <c r="A463" s="27" t="s">
        <v>1232</v>
      </c>
      <c r="B463" s="27" t="s">
        <v>1233</v>
      </c>
      <c r="C463" t="s">
        <v>142</v>
      </c>
      <c r="E463" s="19">
        <v>60</v>
      </c>
      <c r="K463" s="11">
        <v>2208</v>
      </c>
      <c r="N463" t="s">
        <v>804</v>
      </c>
      <c r="Q463" t="s">
        <v>168</v>
      </c>
      <c r="T463" t="s">
        <v>171</v>
      </c>
      <c r="W463" t="s">
        <v>805</v>
      </c>
      <c r="Z463" t="s">
        <v>150</v>
      </c>
      <c r="AC463" t="s">
        <v>796</v>
      </c>
      <c r="AD463">
        <v>0</v>
      </c>
      <c r="AF463" t="s">
        <v>855</v>
      </c>
      <c r="AG463">
        <v>0</v>
      </c>
      <c r="AI463" t="s">
        <v>796</v>
      </c>
      <c r="AJ463">
        <v>20</v>
      </c>
      <c r="AL463" t="s">
        <v>855</v>
      </c>
      <c r="AM463">
        <v>0</v>
      </c>
      <c r="AO463" t="s">
        <v>258</v>
      </c>
      <c r="AP463">
        <v>0</v>
      </c>
      <c r="AR463" t="s">
        <v>150</v>
      </c>
      <c r="AS463">
        <v>20</v>
      </c>
      <c r="AU463" t="s">
        <v>799</v>
      </c>
      <c r="AV463">
        <v>20</v>
      </c>
      <c r="AX463" t="s">
        <v>1234</v>
      </c>
    </row>
    <row r="464" spans="1:52" x14ac:dyDescent="0.25">
      <c r="A464" s="27" t="s">
        <v>1235</v>
      </c>
      <c r="B464" s="27" t="s">
        <v>1236</v>
      </c>
      <c r="C464" s="27" t="s">
        <v>142</v>
      </c>
      <c r="D464" s="27"/>
      <c r="E464" s="19">
        <v>80</v>
      </c>
      <c r="F464" s="27"/>
      <c r="G464" s="27"/>
      <c r="H464" s="27"/>
      <c r="J464" s="27"/>
      <c r="K464" s="11">
        <v>2208</v>
      </c>
      <c r="M464" s="27"/>
      <c r="N464" s="27" t="s">
        <v>804</v>
      </c>
      <c r="P464" s="27"/>
      <c r="Q464" s="27" t="s">
        <v>168</v>
      </c>
      <c r="S464" s="27"/>
      <c r="T464" s="27" t="s">
        <v>171</v>
      </c>
      <c r="V464" s="27"/>
      <c r="W464" s="27" t="s">
        <v>805</v>
      </c>
      <c r="Y464" s="27"/>
      <c r="Z464" s="27" t="s">
        <v>150</v>
      </c>
      <c r="AB464" s="27"/>
      <c r="AC464" s="27" t="s">
        <v>796</v>
      </c>
      <c r="AD464">
        <v>0</v>
      </c>
      <c r="AE464" s="27"/>
      <c r="AF464" s="27" t="s">
        <v>801</v>
      </c>
      <c r="AG464">
        <v>0</v>
      </c>
      <c r="AH464" s="27"/>
      <c r="AI464" s="27" t="s">
        <v>796</v>
      </c>
      <c r="AJ464">
        <v>20</v>
      </c>
      <c r="AK464" s="27"/>
      <c r="AL464" s="27" t="s">
        <v>801</v>
      </c>
      <c r="AM464">
        <v>20</v>
      </c>
      <c r="AN464" s="27"/>
      <c r="AO464" s="27" t="s">
        <v>258</v>
      </c>
      <c r="AP464">
        <v>0</v>
      </c>
      <c r="AQ464" s="27"/>
      <c r="AR464" s="27" t="s">
        <v>150</v>
      </c>
      <c r="AS464">
        <v>20</v>
      </c>
      <c r="AT464" s="27"/>
      <c r="AU464" s="27" t="s">
        <v>799</v>
      </c>
      <c r="AV464">
        <v>20</v>
      </c>
      <c r="AW464" s="27"/>
      <c r="AX464" s="27"/>
      <c r="AZ464" s="27"/>
    </row>
    <row r="465" spans="1:52" x14ac:dyDescent="0.25">
      <c r="A465" s="27" t="s">
        <v>1237</v>
      </c>
      <c r="B465" s="27" t="s">
        <v>1238</v>
      </c>
      <c r="C465" s="27" t="s">
        <v>142</v>
      </c>
      <c r="D465" s="27"/>
      <c r="E465" s="19">
        <v>100</v>
      </c>
      <c r="F465" s="27"/>
      <c r="G465" s="27"/>
      <c r="H465" s="27"/>
      <c r="J465" s="27"/>
      <c r="K465" s="11">
        <v>2208</v>
      </c>
      <c r="M465" s="27"/>
      <c r="N465" s="27" t="s">
        <v>804</v>
      </c>
      <c r="P465" s="27"/>
      <c r="Q465" s="27" t="s">
        <v>168</v>
      </c>
      <c r="S465" s="27"/>
      <c r="T465" s="27" t="s">
        <v>171</v>
      </c>
      <c r="V465" s="27"/>
      <c r="W465" s="27" t="s">
        <v>805</v>
      </c>
      <c r="Y465" s="27"/>
      <c r="Z465" s="27" t="s">
        <v>150</v>
      </c>
      <c r="AB465" s="27"/>
      <c r="AC465" s="27" t="s">
        <v>796</v>
      </c>
      <c r="AD465">
        <v>0</v>
      </c>
      <c r="AE465" s="27"/>
      <c r="AF465" s="27" t="s">
        <v>801</v>
      </c>
      <c r="AG465">
        <v>0</v>
      </c>
      <c r="AH465" s="27"/>
      <c r="AI465" s="27" t="s">
        <v>796</v>
      </c>
      <c r="AJ465">
        <v>20</v>
      </c>
      <c r="AK465" s="27"/>
      <c r="AL465" s="27" t="s">
        <v>801</v>
      </c>
      <c r="AM465">
        <v>20</v>
      </c>
      <c r="AN465" s="27"/>
      <c r="AO465" s="27" t="s">
        <v>798</v>
      </c>
      <c r="AP465">
        <v>20</v>
      </c>
      <c r="AQ465" s="27"/>
      <c r="AR465" s="27" t="s">
        <v>150</v>
      </c>
      <c r="AS465">
        <v>20</v>
      </c>
      <c r="AT465" s="27"/>
      <c r="AU465" s="27" t="s">
        <v>799</v>
      </c>
      <c r="AV465">
        <v>20</v>
      </c>
      <c r="AW465" s="27"/>
      <c r="AX465" s="27"/>
      <c r="AZ465" s="27"/>
    </row>
    <row r="466" spans="1:52" x14ac:dyDescent="0.25">
      <c r="A466" s="27" t="s">
        <v>1239</v>
      </c>
      <c r="B466" s="27" t="s">
        <v>1240</v>
      </c>
      <c r="C466" s="27" t="s">
        <v>142</v>
      </c>
      <c r="D466" s="27"/>
      <c r="E466" s="19">
        <v>100</v>
      </c>
      <c r="F466" s="27"/>
      <c r="G466" s="27"/>
      <c r="H466" s="27"/>
      <c r="J466" s="27"/>
      <c r="K466" s="11">
        <v>2208</v>
      </c>
      <c r="M466" s="27"/>
      <c r="N466" s="27" t="s">
        <v>804</v>
      </c>
      <c r="P466" s="27"/>
      <c r="Q466" s="27" t="s">
        <v>168</v>
      </c>
      <c r="S466" s="27"/>
      <c r="T466" s="27" t="s">
        <v>171</v>
      </c>
      <c r="V466" s="27"/>
      <c r="W466" s="27" t="s">
        <v>805</v>
      </c>
      <c r="Y466" s="27"/>
      <c r="Z466" s="27" t="s">
        <v>150</v>
      </c>
      <c r="AB466" s="27"/>
      <c r="AC466" s="27" t="s">
        <v>796</v>
      </c>
      <c r="AD466">
        <v>0</v>
      </c>
      <c r="AE466" s="27"/>
      <c r="AF466" s="27" t="s">
        <v>801</v>
      </c>
      <c r="AG466">
        <v>0</v>
      </c>
      <c r="AH466" s="27"/>
      <c r="AI466" s="27" t="s">
        <v>796</v>
      </c>
      <c r="AJ466">
        <v>20</v>
      </c>
      <c r="AK466" s="27"/>
      <c r="AL466" s="27" t="s">
        <v>801</v>
      </c>
      <c r="AM466">
        <v>20</v>
      </c>
      <c r="AN466" s="27"/>
      <c r="AO466" s="27" t="s">
        <v>798</v>
      </c>
      <c r="AP466">
        <v>20</v>
      </c>
      <c r="AQ466" s="27"/>
      <c r="AR466" s="27" t="s">
        <v>150</v>
      </c>
      <c r="AS466">
        <v>20</v>
      </c>
      <c r="AT466" s="27"/>
      <c r="AU466" s="27" t="s">
        <v>799</v>
      </c>
      <c r="AV466">
        <v>20</v>
      </c>
      <c r="AW466" s="27"/>
      <c r="AX466" s="27"/>
      <c r="AZ466" s="27"/>
    </row>
    <row r="467" spans="1:52" x14ac:dyDescent="0.25">
      <c r="A467" s="27" t="s">
        <v>1241</v>
      </c>
      <c r="B467" s="27" t="s">
        <v>1242</v>
      </c>
      <c r="C467" s="27" t="s">
        <v>142</v>
      </c>
      <c r="D467" s="27"/>
      <c r="E467" s="19">
        <v>80</v>
      </c>
      <c r="F467" s="27"/>
      <c r="G467" s="27"/>
      <c r="H467" s="27"/>
      <c r="J467" s="27"/>
      <c r="K467" s="11">
        <v>2208</v>
      </c>
      <c r="M467" s="27"/>
      <c r="N467" s="27" t="s">
        <v>804</v>
      </c>
      <c r="P467" s="27"/>
      <c r="Q467" s="27" t="s">
        <v>168</v>
      </c>
      <c r="S467" s="27"/>
      <c r="T467" s="27" t="s">
        <v>171</v>
      </c>
      <c r="V467" s="27"/>
      <c r="W467" s="27" t="s">
        <v>805</v>
      </c>
      <c r="Y467" s="27"/>
      <c r="Z467" s="27" t="s">
        <v>150</v>
      </c>
      <c r="AB467" s="27"/>
      <c r="AC467" s="27" t="s">
        <v>796</v>
      </c>
      <c r="AD467">
        <v>0</v>
      </c>
      <c r="AE467" s="27"/>
      <c r="AF467" s="27" t="s">
        <v>855</v>
      </c>
      <c r="AG467">
        <v>0</v>
      </c>
      <c r="AH467" s="27"/>
      <c r="AI467" s="27" t="s">
        <v>796</v>
      </c>
      <c r="AJ467">
        <v>20</v>
      </c>
      <c r="AK467" s="27"/>
      <c r="AL467" s="27" t="s">
        <v>855</v>
      </c>
      <c r="AM467">
        <v>0</v>
      </c>
      <c r="AN467" s="27"/>
      <c r="AO467" s="27" t="s">
        <v>798</v>
      </c>
      <c r="AP467">
        <v>20</v>
      </c>
      <c r="AQ467" s="27"/>
      <c r="AR467" s="27" t="s">
        <v>150</v>
      </c>
      <c r="AS467">
        <v>20</v>
      </c>
      <c r="AT467" s="27"/>
      <c r="AU467" s="27" t="s">
        <v>799</v>
      </c>
      <c r="AV467">
        <v>20</v>
      </c>
      <c r="AW467" s="27"/>
      <c r="AX467" s="27"/>
      <c r="AZ467" s="27"/>
    </row>
    <row r="468" spans="1:52" x14ac:dyDescent="0.25">
      <c r="A468" s="27" t="s">
        <v>1243</v>
      </c>
      <c r="B468" s="27" t="s">
        <v>1244</v>
      </c>
      <c r="C468" s="27" t="s">
        <v>142</v>
      </c>
      <c r="D468" s="27"/>
      <c r="E468" s="19">
        <v>100</v>
      </c>
      <c r="F468" s="27"/>
      <c r="G468" s="27"/>
      <c r="H468" s="27"/>
      <c r="J468" s="27"/>
      <c r="K468" s="11">
        <v>2208</v>
      </c>
      <c r="M468" s="27"/>
      <c r="N468" s="27" t="s">
        <v>804</v>
      </c>
      <c r="P468" s="27"/>
      <c r="Q468" s="27" t="s">
        <v>168</v>
      </c>
      <c r="S468" s="27"/>
      <c r="T468" s="27" t="s">
        <v>171</v>
      </c>
      <c r="V468" s="27"/>
      <c r="W468" s="27" t="s">
        <v>805</v>
      </c>
      <c r="Y468" s="27"/>
      <c r="Z468" s="27" t="s">
        <v>150</v>
      </c>
      <c r="AB468" s="27"/>
      <c r="AC468" s="27" t="s">
        <v>796</v>
      </c>
      <c r="AD468">
        <v>0</v>
      </c>
      <c r="AE468" s="27"/>
      <c r="AF468" s="27" t="s">
        <v>801</v>
      </c>
      <c r="AG468">
        <v>0</v>
      </c>
      <c r="AH468" s="27"/>
      <c r="AI468" s="27" t="s">
        <v>796</v>
      </c>
      <c r="AJ468">
        <v>20</v>
      </c>
      <c r="AK468" s="27"/>
      <c r="AL468" s="27" t="s">
        <v>801</v>
      </c>
      <c r="AM468">
        <v>20</v>
      </c>
      <c r="AN468" s="27"/>
      <c r="AO468" s="27" t="s">
        <v>798</v>
      </c>
      <c r="AP468">
        <v>20</v>
      </c>
      <c r="AQ468" s="27"/>
      <c r="AR468" s="27" t="s">
        <v>150</v>
      </c>
      <c r="AS468">
        <v>20</v>
      </c>
      <c r="AT468" s="27"/>
      <c r="AU468" s="27" t="s">
        <v>799</v>
      </c>
      <c r="AV468">
        <v>20</v>
      </c>
      <c r="AW468" s="27"/>
      <c r="AX468" s="27"/>
      <c r="AZ468" s="27"/>
    </row>
    <row r="469" spans="1:52" x14ac:dyDescent="0.25">
      <c r="A469" s="27" t="s">
        <v>1245</v>
      </c>
      <c r="B469" s="27" t="s">
        <v>1246</v>
      </c>
      <c r="C469" s="27" t="s">
        <v>142</v>
      </c>
      <c r="D469" s="27"/>
      <c r="E469" s="19">
        <v>100</v>
      </c>
      <c r="F469" s="27"/>
      <c r="G469" s="27"/>
      <c r="H469" s="27"/>
      <c r="J469" s="27"/>
      <c r="K469" s="11">
        <v>2208</v>
      </c>
      <c r="M469" s="27"/>
      <c r="N469" s="27" t="s">
        <v>804</v>
      </c>
      <c r="P469" s="27"/>
      <c r="Q469" s="27" t="s">
        <v>168</v>
      </c>
      <c r="S469" s="27"/>
      <c r="T469" s="27" t="s">
        <v>171</v>
      </c>
      <c r="V469" s="27"/>
      <c r="W469" s="27" t="s">
        <v>805</v>
      </c>
      <c r="Y469" s="27"/>
      <c r="Z469" s="27" t="s">
        <v>150</v>
      </c>
      <c r="AB469" s="27"/>
      <c r="AC469" s="27" t="s">
        <v>796</v>
      </c>
      <c r="AD469">
        <v>0</v>
      </c>
      <c r="AE469" s="27"/>
      <c r="AF469" s="27" t="s">
        <v>801</v>
      </c>
      <c r="AG469">
        <v>0</v>
      </c>
      <c r="AH469" s="27"/>
      <c r="AI469" s="27" t="s">
        <v>796</v>
      </c>
      <c r="AJ469">
        <v>20</v>
      </c>
      <c r="AK469" s="27"/>
      <c r="AL469" s="27" t="s">
        <v>801</v>
      </c>
      <c r="AM469">
        <v>20</v>
      </c>
      <c r="AN469" s="27"/>
      <c r="AO469" s="27" t="s">
        <v>798</v>
      </c>
      <c r="AP469">
        <v>20</v>
      </c>
      <c r="AQ469" s="27"/>
      <c r="AR469" s="27" t="s">
        <v>150</v>
      </c>
      <c r="AS469">
        <v>20</v>
      </c>
      <c r="AT469" s="27"/>
      <c r="AU469" s="27" t="s">
        <v>799</v>
      </c>
      <c r="AV469">
        <v>20</v>
      </c>
      <c r="AW469" s="27"/>
      <c r="AX469" s="27" t="s">
        <v>1247</v>
      </c>
      <c r="AZ469" s="27"/>
    </row>
    <row r="470" spans="1:52" x14ac:dyDescent="0.25">
      <c r="A470" s="27" t="s">
        <v>1248</v>
      </c>
      <c r="B470" s="27" t="s">
        <v>1249</v>
      </c>
      <c r="C470" s="27" t="s">
        <v>142</v>
      </c>
      <c r="D470" s="27"/>
      <c r="E470" s="19">
        <v>100</v>
      </c>
      <c r="F470" s="27"/>
      <c r="G470" s="27"/>
      <c r="H470" s="27"/>
      <c r="J470" s="27"/>
      <c r="K470" s="11">
        <v>2208</v>
      </c>
      <c r="M470" s="27"/>
      <c r="N470" s="27" t="s">
        <v>804</v>
      </c>
      <c r="P470" s="27"/>
      <c r="Q470" s="27" t="s">
        <v>168</v>
      </c>
      <c r="S470" s="27"/>
      <c r="T470" s="27" t="s">
        <v>171</v>
      </c>
      <c r="V470" s="27"/>
      <c r="W470" s="27" t="s">
        <v>805</v>
      </c>
      <c r="Y470" s="27"/>
      <c r="Z470" s="27" t="s">
        <v>150</v>
      </c>
      <c r="AB470" s="27"/>
      <c r="AC470" s="27" t="s">
        <v>796</v>
      </c>
      <c r="AD470">
        <v>0</v>
      </c>
      <c r="AE470" s="27"/>
      <c r="AF470" s="27" t="s">
        <v>801</v>
      </c>
      <c r="AG470">
        <v>0</v>
      </c>
      <c r="AH470" s="27"/>
      <c r="AI470" s="27" t="s">
        <v>796</v>
      </c>
      <c r="AJ470">
        <v>20</v>
      </c>
      <c r="AK470" s="27"/>
      <c r="AL470" s="27" t="s">
        <v>801</v>
      </c>
      <c r="AM470">
        <v>20</v>
      </c>
      <c r="AN470" s="27"/>
      <c r="AO470" s="27" t="s">
        <v>798</v>
      </c>
      <c r="AP470">
        <v>20</v>
      </c>
      <c r="AQ470" s="27"/>
      <c r="AR470" s="27" t="s">
        <v>150</v>
      </c>
      <c r="AS470">
        <v>20</v>
      </c>
      <c r="AT470" s="27"/>
      <c r="AU470" s="27" t="s">
        <v>799</v>
      </c>
      <c r="AV470">
        <v>20</v>
      </c>
      <c r="AW470" s="27"/>
      <c r="AX470" s="27" t="s">
        <v>1250</v>
      </c>
      <c r="AZ470" s="27"/>
    </row>
    <row r="471" spans="1:52" x14ac:dyDescent="0.25">
      <c r="A471" t="s">
        <v>1251</v>
      </c>
      <c r="B471" t="s">
        <v>1252</v>
      </c>
      <c r="C471" t="s">
        <v>142</v>
      </c>
      <c r="E471" s="19">
        <v>100</v>
      </c>
      <c r="K471" s="11">
        <v>2208</v>
      </c>
      <c r="N471" t="s">
        <v>804</v>
      </c>
      <c r="Q471" t="s">
        <v>168</v>
      </c>
      <c r="T471" t="s">
        <v>171</v>
      </c>
      <c r="W471" t="s">
        <v>805</v>
      </c>
      <c r="Z471" t="s">
        <v>150</v>
      </c>
      <c r="AC471" t="s">
        <v>796</v>
      </c>
      <c r="AD471">
        <v>0</v>
      </c>
      <c r="AF471" t="s">
        <v>801</v>
      </c>
      <c r="AG471">
        <v>0</v>
      </c>
      <c r="AI471" t="s">
        <v>796</v>
      </c>
      <c r="AJ471">
        <v>20</v>
      </c>
      <c r="AL471" t="s">
        <v>801</v>
      </c>
      <c r="AM471">
        <v>20</v>
      </c>
      <c r="AO471" t="s">
        <v>798</v>
      </c>
      <c r="AP471">
        <v>20</v>
      </c>
      <c r="AR471" t="s">
        <v>150</v>
      </c>
      <c r="AS471">
        <v>20</v>
      </c>
      <c r="AU471" t="s">
        <v>799</v>
      </c>
      <c r="AV471">
        <v>20</v>
      </c>
      <c r="AX471" t="s">
        <v>1253</v>
      </c>
    </row>
    <row r="472" spans="1:52" x14ac:dyDescent="0.25">
      <c r="A472" t="s">
        <v>1254</v>
      </c>
      <c r="B472" t="s">
        <v>1255</v>
      </c>
      <c r="C472" t="s">
        <v>142</v>
      </c>
      <c r="E472" s="19">
        <v>100</v>
      </c>
      <c r="K472" s="11">
        <v>2208</v>
      </c>
      <c r="N472" t="s">
        <v>804</v>
      </c>
      <c r="Q472" t="s">
        <v>168</v>
      </c>
      <c r="T472" t="s">
        <v>171</v>
      </c>
      <c r="W472" t="s">
        <v>805</v>
      </c>
      <c r="Z472" t="s">
        <v>150</v>
      </c>
      <c r="AC472" t="s">
        <v>796</v>
      </c>
      <c r="AD472">
        <v>0</v>
      </c>
      <c r="AF472" t="s">
        <v>801</v>
      </c>
      <c r="AG472">
        <v>0</v>
      </c>
      <c r="AI472" t="s">
        <v>796</v>
      </c>
      <c r="AJ472">
        <v>20</v>
      </c>
      <c r="AL472" t="s">
        <v>801</v>
      </c>
      <c r="AM472">
        <v>20</v>
      </c>
      <c r="AO472" t="s">
        <v>798</v>
      </c>
      <c r="AP472">
        <v>20</v>
      </c>
      <c r="AR472" t="s">
        <v>150</v>
      </c>
      <c r="AS472">
        <v>20</v>
      </c>
      <c r="AU472" t="s">
        <v>799</v>
      </c>
      <c r="AV472">
        <v>20</v>
      </c>
    </row>
    <row r="473" spans="1:52" x14ac:dyDescent="0.25">
      <c r="A473" t="s">
        <v>1256</v>
      </c>
      <c r="B473" t="s">
        <v>1257</v>
      </c>
      <c r="C473" t="s">
        <v>142</v>
      </c>
      <c r="E473" s="19">
        <v>40</v>
      </c>
      <c r="K473" s="11">
        <v>2208</v>
      </c>
      <c r="N473" t="s">
        <v>804</v>
      </c>
      <c r="Q473" t="s">
        <v>168</v>
      </c>
      <c r="T473" t="s">
        <v>171</v>
      </c>
      <c r="W473" t="s">
        <v>805</v>
      </c>
      <c r="Z473" t="s">
        <v>150</v>
      </c>
      <c r="AC473" t="s">
        <v>800</v>
      </c>
      <c r="AD473">
        <v>0</v>
      </c>
      <c r="AF473" t="s">
        <v>801</v>
      </c>
      <c r="AG473">
        <v>0</v>
      </c>
      <c r="AI473" t="s">
        <v>800</v>
      </c>
      <c r="AJ473">
        <v>0</v>
      </c>
      <c r="AL473" t="s">
        <v>801</v>
      </c>
      <c r="AM473">
        <v>20</v>
      </c>
      <c r="AO473" t="s">
        <v>258</v>
      </c>
      <c r="AP473">
        <v>0</v>
      </c>
      <c r="AR473" t="s">
        <v>150</v>
      </c>
      <c r="AS473">
        <v>20</v>
      </c>
      <c r="AU473" t="s">
        <v>258</v>
      </c>
      <c r="AV473">
        <v>0</v>
      </c>
      <c r="AX473" t="s">
        <v>1258</v>
      </c>
    </row>
    <row r="474" spans="1:52" x14ac:dyDescent="0.25">
      <c r="A474" s="23" t="s">
        <v>1259</v>
      </c>
      <c r="B474" s="23" t="s">
        <v>1260</v>
      </c>
      <c r="C474" t="s">
        <v>142</v>
      </c>
      <c r="E474" s="19">
        <v>100</v>
      </c>
      <c r="K474" s="11">
        <v>2208</v>
      </c>
      <c r="N474" t="s">
        <v>804</v>
      </c>
      <c r="Q474" t="s">
        <v>168</v>
      </c>
      <c r="T474" t="s">
        <v>171</v>
      </c>
      <c r="W474" t="s">
        <v>805</v>
      </c>
      <c r="Z474" t="s">
        <v>258</v>
      </c>
      <c r="AD474">
        <v>0</v>
      </c>
      <c r="AG474">
        <v>0</v>
      </c>
      <c r="AI474" t="s">
        <v>796</v>
      </c>
      <c r="AJ474">
        <v>20</v>
      </c>
      <c r="AL474" t="s">
        <v>801</v>
      </c>
      <c r="AM474">
        <v>20</v>
      </c>
      <c r="AO474" t="s">
        <v>798</v>
      </c>
      <c r="AP474">
        <v>20</v>
      </c>
      <c r="AR474" t="s">
        <v>150</v>
      </c>
      <c r="AS474">
        <v>20</v>
      </c>
      <c r="AU474" t="s">
        <v>799</v>
      </c>
      <c r="AV474">
        <v>20</v>
      </c>
    </row>
    <row r="475" spans="1:52" x14ac:dyDescent="0.25">
      <c r="A475" s="23" t="s">
        <v>1261</v>
      </c>
      <c r="B475" s="23" t="s">
        <v>1262</v>
      </c>
      <c r="C475" t="s">
        <v>142</v>
      </c>
      <c r="E475" s="19">
        <v>100</v>
      </c>
      <c r="K475" s="11">
        <v>2208</v>
      </c>
      <c r="N475" t="s">
        <v>804</v>
      </c>
      <c r="Q475" t="s">
        <v>168</v>
      </c>
      <c r="T475" t="s">
        <v>171</v>
      </c>
      <c r="W475" t="s">
        <v>805</v>
      </c>
      <c r="Z475" t="s">
        <v>150</v>
      </c>
      <c r="AC475" t="s">
        <v>796</v>
      </c>
      <c r="AD475">
        <v>0</v>
      </c>
      <c r="AF475" t="s">
        <v>801</v>
      </c>
      <c r="AG475">
        <v>0</v>
      </c>
      <c r="AI475" t="s">
        <v>796</v>
      </c>
      <c r="AJ475">
        <v>20</v>
      </c>
      <c r="AL475" t="s">
        <v>801</v>
      </c>
      <c r="AM475">
        <v>20</v>
      </c>
      <c r="AO475" t="s">
        <v>798</v>
      </c>
      <c r="AP475">
        <v>20</v>
      </c>
      <c r="AR475" t="s">
        <v>150</v>
      </c>
      <c r="AS475">
        <v>20</v>
      </c>
      <c r="AU475" t="s">
        <v>799</v>
      </c>
      <c r="AV475">
        <v>20</v>
      </c>
    </row>
    <row r="476" spans="1:52" x14ac:dyDescent="0.25">
      <c r="A476" s="23" t="s">
        <v>1263</v>
      </c>
      <c r="B476" s="23" t="s">
        <v>1264</v>
      </c>
      <c r="C476" t="s">
        <v>142</v>
      </c>
      <c r="E476" s="19">
        <v>100</v>
      </c>
      <c r="K476" s="11">
        <v>2208</v>
      </c>
      <c r="N476" t="s">
        <v>804</v>
      </c>
      <c r="Q476" t="s">
        <v>168</v>
      </c>
      <c r="T476" t="s">
        <v>171</v>
      </c>
      <c r="W476" t="s">
        <v>805</v>
      </c>
      <c r="Z476" t="s">
        <v>150</v>
      </c>
      <c r="AC476" t="s">
        <v>796</v>
      </c>
      <c r="AD476">
        <v>0</v>
      </c>
      <c r="AF476" t="s">
        <v>801</v>
      </c>
      <c r="AG476">
        <v>0</v>
      </c>
      <c r="AI476" t="s">
        <v>796</v>
      </c>
      <c r="AJ476">
        <v>20</v>
      </c>
      <c r="AL476" t="s">
        <v>801</v>
      </c>
      <c r="AM476">
        <v>20</v>
      </c>
      <c r="AO476" t="s">
        <v>798</v>
      </c>
      <c r="AP476">
        <v>20</v>
      </c>
      <c r="AR476" t="s">
        <v>150</v>
      </c>
      <c r="AS476">
        <v>20</v>
      </c>
      <c r="AU476" t="s">
        <v>799</v>
      </c>
      <c r="AV476">
        <v>20</v>
      </c>
    </row>
    <row r="477" spans="1:52" x14ac:dyDescent="0.25">
      <c r="A477" s="23" t="s">
        <v>1265</v>
      </c>
      <c r="B477" s="23" t="s">
        <v>1266</v>
      </c>
      <c r="C477" t="s">
        <v>142</v>
      </c>
      <c r="E477" s="19">
        <v>100</v>
      </c>
      <c r="K477" s="11">
        <v>2208</v>
      </c>
      <c r="N477" t="s">
        <v>804</v>
      </c>
      <c r="Q477" t="s">
        <v>168</v>
      </c>
      <c r="T477" t="s">
        <v>171</v>
      </c>
      <c r="W477" t="s">
        <v>805</v>
      </c>
      <c r="Z477" t="s">
        <v>150</v>
      </c>
      <c r="AC477" t="s">
        <v>800</v>
      </c>
      <c r="AD477">
        <v>0</v>
      </c>
      <c r="AF477" t="s">
        <v>801</v>
      </c>
      <c r="AG477">
        <v>0</v>
      </c>
      <c r="AI477" t="s">
        <v>796</v>
      </c>
      <c r="AJ477">
        <v>20</v>
      </c>
      <c r="AL477" t="s">
        <v>801</v>
      </c>
      <c r="AM477">
        <v>20</v>
      </c>
      <c r="AO477" t="s">
        <v>798</v>
      </c>
      <c r="AP477">
        <v>20</v>
      </c>
      <c r="AR477" t="s">
        <v>150</v>
      </c>
      <c r="AS477">
        <v>20</v>
      </c>
      <c r="AU477" t="s">
        <v>799</v>
      </c>
      <c r="AV477">
        <v>20</v>
      </c>
    </row>
    <row r="478" spans="1:52" x14ac:dyDescent="0.25">
      <c r="A478" s="23" t="s">
        <v>1267</v>
      </c>
      <c r="B478" s="23" t="s">
        <v>1268</v>
      </c>
      <c r="C478" t="s">
        <v>142</v>
      </c>
      <c r="E478" s="19">
        <v>100</v>
      </c>
      <c r="K478" s="11">
        <v>2208</v>
      </c>
      <c r="N478" t="s">
        <v>804</v>
      </c>
      <c r="Q478" t="s">
        <v>168</v>
      </c>
      <c r="T478" t="s">
        <v>171</v>
      </c>
      <c r="W478" t="s">
        <v>854</v>
      </c>
      <c r="Z478" t="s">
        <v>150</v>
      </c>
      <c r="AC478" t="s">
        <v>796</v>
      </c>
      <c r="AD478">
        <v>0</v>
      </c>
      <c r="AF478" t="s">
        <v>801</v>
      </c>
      <c r="AG478">
        <v>0</v>
      </c>
      <c r="AI478" t="s">
        <v>796</v>
      </c>
      <c r="AJ478">
        <v>20</v>
      </c>
      <c r="AL478" t="s">
        <v>801</v>
      </c>
      <c r="AM478">
        <v>20</v>
      </c>
      <c r="AO478" t="s">
        <v>798</v>
      </c>
      <c r="AP478">
        <v>20</v>
      </c>
      <c r="AR478" t="s">
        <v>150</v>
      </c>
      <c r="AS478">
        <v>20</v>
      </c>
      <c r="AU478" t="s">
        <v>799</v>
      </c>
      <c r="AV478">
        <v>20</v>
      </c>
    </row>
    <row r="479" spans="1:52" x14ac:dyDescent="0.25">
      <c r="A479" s="23" t="s">
        <v>1269</v>
      </c>
      <c r="B479" s="23" t="s">
        <v>1270</v>
      </c>
      <c r="C479" t="s">
        <v>142</v>
      </c>
      <c r="E479" s="19">
        <v>100</v>
      </c>
      <c r="K479" s="11">
        <v>2208</v>
      </c>
      <c r="N479" t="s">
        <v>804</v>
      </c>
      <c r="Q479" t="s">
        <v>168</v>
      </c>
      <c r="T479" t="s">
        <v>171</v>
      </c>
      <c r="W479" t="s">
        <v>854</v>
      </c>
      <c r="Z479" t="s">
        <v>150</v>
      </c>
      <c r="AC479" t="s">
        <v>796</v>
      </c>
      <c r="AD479">
        <v>0</v>
      </c>
      <c r="AF479" t="s">
        <v>801</v>
      </c>
      <c r="AG479">
        <v>0</v>
      </c>
      <c r="AI479" t="s">
        <v>796</v>
      </c>
      <c r="AJ479">
        <v>20</v>
      </c>
      <c r="AL479" t="s">
        <v>801</v>
      </c>
      <c r="AM479">
        <v>20</v>
      </c>
      <c r="AO479" t="s">
        <v>798</v>
      </c>
      <c r="AP479">
        <v>20</v>
      </c>
      <c r="AR479" t="s">
        <v>150</v>
      </c>
      <c r="AS479">
        <v>20</v>
      </c>
      <c r="AU479" t="s">
        <v>799</v>
      </c>
      <c r="AV479">
        <v>20</v>
      </c>
    </row>
    <row r="480" spans="1:52" x14ac:dyDescent="0.25">
      <c r="A480" t="s">
        <v>1271</v>
      </c>
      <c r="B480" t="s">
        <v>1272</v>
      </c>
      <c r="C480" t="s">
        <v>142</v>
      </c>
      <c r="E480" s="19">
        <v>100</v>
      </c>
      <c r="K480" s="11">
        <v>2208</v>
      </c>
      <c r="N480" t="s">
        <v>804</v>
      </c>
      <c r="Q480" t="s">
        <v>168</v>
      </c>
      <c r="T480" t="s">
        <v>171</v>
      </c>
      <c r="W480" t="s">
        <v>854</v>
      </c>
      <c r="Z480" t="s">
        <v>150</v>
      </c>
      <c r="AC480" t="s">
        <v>796</v>
      </c>
      <c r="AD480">
        <v>0</v>
      </c>
      <c r="AF480" t="s">
        <v>801</v>
      </c>
      <c r="AG480">
        <v>0</v>
      </c>
      <c r="AI480" t="s">
        <v>796</v>
      </c>
      <c r="AJ480">
        <v>20</v>
      </c>
      <c r="AL480" t="s">
        <v>801</v>
      </c>
      <c r="AM480">
        <v>20</v>
      </c>
      <c r="AO480" t="s">
        <v>798</v>
      </c>
      <c r="AP480">
        <v>20</v>
      </c>
      <c r="AR480" t="s">
        <v>150</v>
      </c>
      <c r="AS480">
        <v>20</v>
      </c>
      <c r="AU480" t="s">
        <v>799</v>
      </c>
      <c r="AV480">
        <v>20</v>
      </c>
    </row>
    <row r="481" spans="1:50" x14ac:dyDescent="0.25">
      <c r="A481" t="s">
        <v>1273</v>
      </c>
      <c r="B481" t="s">
        <v>1274</v>
      </c>
      <c r="C481" t="s">
        <v>142</v>
      </c>
      <c r="E481" s="19">
        <v>100</v>
      </c>
      <c r="K481" s="11">
        <v>2208</v>
      </c>
      <c r="N481" t="s">
        <v>804</v>
      </c>
      <c r="Q481" t="s">
        <v>168</v>
      </c>
      <c r="T481" t="s">
        <v>171</v>
      </c>
      <c r="W481" t="s">
        <v>805</v>
      </c>
      <c r="Z481" t="s">
        <v>150</v>
      </c>
      <c r="AC481" t="s">
        <v>796</v>
      </c>
      <c r="AD481">
        <v>0</v>
      </c>
      <c r="AF481" t="s">
        <v>801</v>
      </c>
      <c r="AG481">
        <v>0</v>
      </c>
      <c r="AI481" t="s">
        <v>796</v>
      </c>
      <c r="AJ481">
        <v>20</v>
      </c>
      <c r="AL481" t="s">
        <v>801</v>
      </c>
      <c r="AM481">
        <v>20</v>
      </c>
      <c r="AO481" t="s">
        <v>798</v>
      </c>
      <c r="AP481">
        <v>20</v>
      </c>
      <c r="AR481" t="s">
        <v>150</v>
      </c>
      <c r="AS481">
        <v>20</v>
      </c>
      <c r="AU481" t="s">
        <v>799</v>
      </c>
      <c r="AV481">
        <v>20</v>
      </c>
    </row>
    <row r="482" spans="1:50" x14ac:dyDescent="0.25">
      <c r="A482" t="s">
        <v>1275</v>
      </c>
      <c r="B482" t="s">
        <v>1276</v>
      </c>
      <c r="C482" t="s">
        <v>142</v>
      </c>
      <c r="E482" s="19">
        <v>100</v>
      </c>
      <c r="K482" s="11">
        <v>2208</v>
      </c>
      <c r="N482" t="s">
        <v>804</v>
      </c>
      <c r="Q482" t="s">
        <v>168</v>
      </c>
      <c r="T482" t="s">
        <v>171</v>
      </c>
      <c r="W482" t="s">
        <v>854</v>
      </c>
      <c r="Z482" t="s">
        <v>150</v>
      </c>
      <c r="AC482" t="s">
        <v>796</v>
      </c>
      <c r="AD482">
        <v>0</v>
      </c>
      <c r="AF482" t="s">
        <v>801</v>
      </c>
      <c r="AG482">
        <v>0</v>
      </c>
      <c r="AI482" t="s">
        <v>796</v>
      </c>
      <c r="AJ482">
        <v>20</v>
      </c>
      <c r="AL482" t="s">
        <v>801</v>
      </c>
      <c r="AM482">
        <v>20</v>
      </c>
      <c r="AO482" t="s">
        <v>798</v>
      </c>
      <c r="AP482">
        <v>20</v>
      </c>
      <c r="AR482" t="s">
        <v>150</v>
      </c>
      <c r="AS482">
        <v>20</v>
      </c>
      <c r="AU482" t="s">
        <v>799</v>
      </c>
      <c r="AV482">
        <v>20</v>
      </c>
    </row>
    <row r="483" spans="1:50" x14ac:dyDescent="0.25">
      <c r="A483" t="s">
        <v>1277</v>
      </c>
      <c r="B483" t="s">
        <v>1278</v>
      </c>
      <c r="C483" t="s">
        <v>142</v>
      </c>
      <c r="E483" s="19">
        <v>100</v>
      </c>
      <c r="K483" s="11">
        <v>2208</v>
      </c>
      <c r="N483" t="s">
        <v>804</v>
      </c>
      <c r="Q483" t="s">
        <v>168</v>
      </c>
      <c r="T483" t="s">
        <v>171</v>
      </c>
      <c r="W483" t="s">
        <v>805</v>
      </c>
      <c r="Z483" t="s">
        <v>150</v>
      </c>
      <c r="AC483" t="s">
        <v>796</v>
      </c>
      <c r="AD483">
        <v>0</v>
      </c>
      <c r="AF483" t="s">
        <v>801</v>
      </c>
      <c r="AG483">
        <v>0</v>
      </c>
      <c r="AI483" t="s">
        <v>796</v>
      </c>
      <c r="AJ483">
        <v>20</v>
      </c>
      <c r="AL483" t="s">
        <v>801</v>
      </c>
      <c r="AM483">
        <v>20</v>
      </c>
      <c r="AO483" t="s">
        <v>798</v>
      </c>
      <c r="AP483">
        <v>20</v>
      </c>
      <c r="AR483" t="s">
        <v>150</v>
      </c>
      <c r="AS483">
        <v>20</v>
      </c>
      <c r="AU483" t="s">
        <v>799</v>
      </c>
      <c r="AV483">
        <v>20</v>
      </c>
    </row>
    <row r="484" spans="1:50" x14ac:dyDescent="0.25">
      <c r="A484" t="s">
        <v>1132</v>
      </c>
      <c r="B484" t="s">
        <v>1133</v>
      </c>
      <c r="C484" t="s">
        <v>142</v>
      </c>
      <c r="E484" s="19">
        <v>80</v>
      </c>
      <c r="K484" s="11">
        <v>2562</v>
      </c>
      <c r="N484" t="s">
        <v>804</v>
      </c>
      <c r="Q484" t="s">
        <v>146</v>
      </c>
      <c r="T484" t="s">
        <v>162</v>
      </c>
      <c r="W484" t="s">
        <v>805</v>
      </c>
      <c r="Z484" t="s">
        <v>150</v>
      </c>
      <c r="AC484" t="s">
        <v>796</v>
      </c>
      <c r="AD484">
        <v>0</v>
      </c>
      <c r="AF484" t="s">
        <v>855</v>
      </c>
      <c r="AG484">
        <v>0</v>
      </c>
      <c r="AI484" t="s">
        <v>796</v>
      </c>
      <c r="AJ484">
        <v>20</v>
      </c>
      <c r="AL484" t="s">
        <v>855</v>
      </c>
      <c r="AM484">
        <v>0</v>
      </c>
      <c r="AO484" t="s">
        <v>798</v>
      </c>
      <c r="AP484">
        <v>20</v>
      </c>
      <c r="AR484" t="s">
        <v>150</v>
      </c>
      <c r="AS484">
        <v>20</v>
      </c>
      <c r="AU484" t="s">
        <v>799</v>
      </c>
      <c r="AV484">
        <v>20</v>
      </c>
      <c r="AX484" t="s">
        <v>1134</v>
      </c>
    </row>
    <row r="485" spans="1:50" x14ac:dyDescent="0.25">
      <c r="A485" t="s">
        <v>1135</v>
      </c>
      <c r="B485" t="s">
        <v>1136</v>
      </c>
      <c r="C485" t="s">
        <v>142</v>
      </c>
      <c r="E485" s="19">
        <v>100</v>
      </c>
      <c r="K485" s="11">
        <v>2562</v>
      </c>
      <c r="N485" t="s">
        <v>804</v>
      </c>
      <c r="Q485" t="s">
        <v>146</v>
      </c>
      <c r="T485" t="s">
        <v>162</v>
      </c>
      <c r="W485" t="s">
        <v>805</v>
      </c>
      <c r="Z485" t="s">
        <v>258</v>
      </c>
      <c r="AD485">
        <v>0</v>
      </c>
      <c r="AG485">
        <v>0</v>
      </c>
      <c r="AI485" t="s">
        <v>796</v>
      </c>
      <c r="AJ485">
        <v>20</v>
      </c>
      <c r="AL485" t="s">
        <v>801</v>
      </c>
      <c r="AM485">
        <v>20</v>
      </c>
      <c r="AO485" t="s">
        <v>798</v>
      </c>
      <c r="AP485">
        <v>20</v>
      </c>
      <c r="AR485" t="s">
        <v>150</v>
      </c>
      <c r="AS485">
        <v>20</v>
      </c>
      <c r="AU485" t="s">
        <v>799</v>
      </c>
      <c r="AV485">
        <v>20</v>
      </c>
      <c r="AX485" t="s">
        <v>1137</v>
      </c>
    </row>
    <row r="486" spans="1:50" x14ac:dyDescent="0.25">
      <c r="A486" t="s">
        <v>1138</v>
      </c>
      <c r="B486" t="s">
        <v>1139</v>
      </c>
      <c r="C486" t="s">
        <v>142</v>
      </c>
      <c r="E486" s="19">
        <v>100</v>
      </c>
      <c r="K486" s="11">
        <v>2562</v>
      </c>
      <c r="N486" t="s">
        <v>804</v>
      </c>
      <c r="Q486" t="s">
        <v>146</v>
      </c>
      <c r="T486" t="s">
        <v>162</v>
      </c>
      <c r="W486" t="s">
        <v>854</v>
      </c>
      <c r="Z486" t="s">
        <v>258</v>
      </c>
      <c r="AD486">
        <v>0</v>
      </c>
      <c r="AG486">
        <v>0</v>
      </c>
      <c r="AI486" t="s">
        <v>796</v>
      </c>
      <c r="AJ486">
        <v>20</v>
      </c>
      <c r="AL486" t="s">
        <v>801</v>
      </c>
      <c r="AM486">
        <v>20</v>
      </c>
      <c r="AO486" t="s">
        <v>798</v>
      </c>
      <c r="AP486">
        <v>20</v>
      </c>
      <c r="AR486" t="s">
        <v>150</v>
      </c>
      <c r="AS486">
        <v>20</v>
      </c>
      <c r="AU486" t="s">
        <v>799</v>
      </c>
      <c r="AV486">
        <v>20</v>
      </c>
      <c r="AX486" t="s">
        <v>1140</v>
      </c>
    </row>
    <row r="487" spans="1:50" x14ac:dyDescent="0.25">
      <c r="A487" t="s">
        <v>1141</v>
      </c>
      <c r="B487" t="s">
        <v>1142</v>
      </c>
      <c r="C487" t="s">
        <v>142</v>
      </c>
      <c r="E487" s="19">
        <v>100</v>
      </c>
      <c r="K487" s="11">
        <v>2562</v>
      </c>
      <c r="N487" t="s">
        <v>804</v>
      </c>
      <c r="Q487" t="s">
        <v>146</v>
      </c>
      <c r="T487" t="s">
        <v>162</v>
      </c>
      <c r="W487" t="s">
        <v>805</v>
      </c>
      <c r="Z487" t="s">
        <v>150</v>
      </c>
      <c r="AC487" t="s">
        <v>796</v>
      </c>
      <c r="AD487">
        <v>0</v>
      </c>
      <c r="AF487" t="s">
        <v>801</v>
      </c>
      <c r="AG487">
        <v>0</v>
      </c>
      <c r="AI487" t="s">
        <v>796</v>
      </c>
      <c r="AJ487">
        <v>20</v>
      </c>
      <c r="AL487" t="s">
        <v>801</v>
      </c>
      <c r="AM487">
        <v>20</v>
      </c>
      <c r="AO487" t="s">
        <v>798</v>
      </c>
      <c r="AP487">
        <v>20</v>
      </c>
      <c r="AR487" t="s">
        <v>150</v>
      </c>
      <c r="AS487">
        <v>20</v>
      </c>
      <c r="AU487" t="s">
        <v>799</v>
      </c>
      <c r="AV487">
        <v>20</v>
      </c>
      <c r="AX487" t="s">
        <v>1143</v>
      </c>
    </row>
    <row r="488" spans="1:50" x14ac:dyDescent="0.25">
      <c r="A488" t="s">
        <v>1158</v>
      </c>
      <c r="B488" t="s">
        <v>1159</v>
      </c>
      <c r="C488" t="s">
        <v>142</v>
      </c>
      <c r="E488" s="19">
        <v>100</v>
      </c>
      <c r="K488" s="11">
        <v>2562</v>
      </c>
      <c r="N488" t="s">
        <v>804</v>
      </c>
      <c r="Q488" t="s">
        <v>146</v>
      </c>
      <c r="T488" t="s">
        <v>162</v>
      </c>
      <c r="W488" t="s">
        <v>854</v>
      </c>
      <c r="Z488" t="s">
        <v>258</v>
      </c>
      <c r="AD488">
        <v>0</v>
      </c>
      <c r="AG488">
        <v>0</v>
      </c>
      <c r="AI488" t="s">
        <v>796</v>
      </c>
      <c r="AJ488">
        <v>20</v>
      </c>
      <c r="AL488" t="s">
        <v>801</v>
      </c>
      <c r="AM488">
        <v>20</v>
      </c>
      <c r="AO488" t="s">
        <v>798</v>
      </c>
      <c r="AP488">
        <v>20</v>
      </c>
      <c r="AR488" t="s">
        <v>150</v>
      </c>
      <c r="AS488">
        <v>20</v>
      </c>
      <c r="AU488" t="s">
        <v>799</v>
      </c>
      <c r="AV488">
        <v>20</v>
      </c>
      <c r="AX488" t="s">
        <v>1160</v>
      </c>
    </row>
    <row r="489" spans="1:50" x14ac:dyDescent="0.25">
      <c r="A489" t="s">
        <v>1144</v>
      </c>
      <c r="B489" t="s">
        <v>1145</v>
      </c>
      <c r="C489" t="s">
        <v>142</v>
      </c>
      <c r="E489" s="19">
        <v>80</v>
      </c>
      <c r="K489" s="11">
        <v>2802</v>
      </c>
      <c r="N489" t="s">
        <v>255</v>
      </c>
      <c r="Q489" t="s">
        <v>257</v>
      </c>
      <c r="T489" t="s">
        <v>162</v>
      </c>
      <c r="W489" t="s">
        <v>854</v>
      </c>
      <c r="Z489" t="s">
        <v>258</v>
      </c>
      <c r="AD489">
        <v>0</v>
      </c>
      <c r="AG489">
        <v>0</v>
      </c>
      <c r="AI489" t="s">
        <v>796</v>
      </c>
      <c r="AJ489">
        <v>20</v>
      </c>
      <c r="AL489" t="s">
        <v>797</v>
      </c>
      <c r="AM489">
        <v>0</v>
      </c>
      <c r="AO489" t="s">
        <v>798</v>
      </c>
      <c r="AP489">
        <v>20</v>
      </c>
      <c r="AR489" t="s">
        <v>150</v>
      </c>
      <c r="AS489">
        <v>20</v>
      </c>
      <c r="AU489" t="s">
        <v>799</v>
      </c>
      <c r="AV489">
        <v>20</v>
      </c>
      <c r="AX489" t="s">
        <v>1146</v>
      </c>
    </row>
    <row r="490" spans="1:50" x14ac:dyDescent="0.25">
      <c r="A490" t="s">
        <v>1147</v>
      </c>
      <c r="B490" t="s">
        <v>1148</v>
      </c>
      <c r="C490" t="s">
        <v>142</v>
      </c>
      <c r="E490" s="19">
        <v>100</v>
      </c>
      <c r="K490" s="11">
        <v>2802</v>
      </c>
      <c r="N490" t="s">
        <v>255</v>
      </c>
      <c r="Q490" t="s">
        <v>257</v>
      </c>
      <c r="T490" t="s">
        <v>162</v>
      </c>
      <c r="W490" t="s">
        <v>854</v>
      </c>
      <c r="Z490" t="s">
        <v>258</v>
      </c>
      <c r="AD490">
        <v>0</v>
      </c>
      <c r="AG490">
        <v>0</v>
      </c>
      <c r="AI490" t="s">
        <v>796</v>
      </c>
      <c r="AJ490">
        <v>20</v>
      </c>
      <c r="AL490" t="s">
        <v>801</v>
      </c>
      <c r="AM490">
        <v>20</v>
      </c>
      <c r="AO490" t="s">
        <v>798</v>
      </c>
      <c r="AP490">
        <v>20</v>
      </c>
      <c r="AR490" t="s">
        <v>150</v>
      </c>
      <c r="AS490">
        <v>20</v>
      </c>
      <c r="AU490" t="s">
        <v>799</v>
      </c>
      <c r="AV490">
        <v>20</v>
      </c>
      <c r="AX490" t="s">
        <v>1149</v>
      </c>
    </row>
    <row r="491" spans="1:50" x14ac:dyDescent="0.25">
      <c r="A491" t="s">
        <v>1150</v>
      </c>
      <c r="B491" t="s">
        <v>1151</v>
      </c>
      <c r="C491" t="s">
        <v>142</v>
      </c>
      <c r="E491" s="19">
        <v>80</v>
      </c>
      <c r="K491" s="11">
        <v>2802</v>
      </c>
      <c r="N491" t="s">
        <v>255</v>
      </c>
      <c r="Q491" t="s">
        <v>257</v>
      </c>
      <c r="T491" t="s">
        <v>162</v>
      </c>
      <c r="W491" t="s">
        <v>854</v>
      </c>
      <c r="Z491" t="s">
        <v>258</v>
      </c>
      <c r="AD491">
        <v>0</v>
      </c>
      <c r="AG491">
        <v>0</v>
      </c>
      <c r="AI491" t="s">
        <v>796</v>
      </c>
      <c r="AJ491">
        <v>20</v>
      </c>
      <c r="AL491" t="s">
        <v>797</v>
      </c>
      <c r="AM491">
        <v>0</v>
      </c>
      <c r="AO491" t="s">
        <v>798</v>
      </c>
      <c r="AP491">
        <v>20</v>
      </c>
      <c r="AR491" t="s">
        <v>150</v>
      </c>
      <c r="AS491">
        <v>20</v>
      </c>
      <c r="AU491" t="s">
        <v>799</v>
      </c>
      <c r="AV491">
        <v>20</v>
      </c>
    </row>
    <row r="492" spans="1:50" x14ac:dyDescent="0.25">
      <c r="A492" s="27" t="s">
        <v>1152</v>
      </c>
      <c r="B492" s="27" t="s">
        <v>1153</v>
      </c>
      <c r="C492" t="s">
        <v>142</v>
      </c>
      <c r="E492" s="19">
        <v>100</v>
      </c>
      <c r="K492" s="11">
        <v>2802</v>
      </c>
      <c r="N492" t="s">
        <v>255</v>
      </c>
      <c r="Q492" t="s">
        <v>257</v>
      </c>
      <c r="T492" t="s">
        <v>162</v>
      </c>
      <c r="W492" t="s">
        <v>854</v>
      </c>
      <c r="Z492" t="s">
        <v>258</v>
      </c>
      <c r="AD492">
        <v>0</v>
      </c>
      <c r="AG492">
        <v>0</v>
      </c>
      <c r="AI492" t="s">
        <v>796</v>
      </c>
      <c r="AJ492">
        <v>20</v>
      </c>
      <c r="AL492" t="s">
        <v>801</v>
      </c>
      <c r="AM492">
        <v>20</v>
      </c>
      <c r="AO492" t="s">
        <v>798</v>
      </c>
      <c r="AP492">
        <v>20</v>
      </c>
      <c r="AR492" t="s">
        <v>150</v>
      </c>
      <c r="AS492">
        <v>20</v>
      </c>
      <c r="AU492" t="s">
        <v>799</v>
      </c>
      <c r="AV492">
        <v>20</v>
      </c>
    </row>
    <row r="493" spans="1:50" x14ac:dyDescent="0.25">
      <c r="A493" s="27" t="s">
        <v>1154</v>
      </c>
      <c r="B493" s="27" t="s">
        <v>1155</v>
      </c>
      <c r="C493" t="s">
        <v>142</v>
      </c>
      <c r="E493" s="19">
        <v>100</v>
      </c>
      <c r="K493" s="11">
        <v>2802</v>
      </c>
      <c r="N493" t="s">
        <v>255</v>
      </c>
      <c r="Q493" t="s">
        <v>257</v>
      </c>
      <c r="T493" t="s">
        <v>162</v>
      </c>
      <c r="W493" t="s">
        <v>854</v>
      </c>
      <c r="Z493" t="s">
        <v>258</v>
      </c>
      <c r="AD493">
        <v>0</v>
      </c>
      <c r="AG493">
        <v>0</v>
      </c>
      <c r="AI493" t="s">
        <v>796</v>
      </c>
      <c r="AJ493">
        <v>20</v>
      </c>
      <c r="AL493" t="s">
        <v>801</v>
      </c>
      <c r="AM493">
        <v>20</v>
      </c>
      <c r="AO493" t="s">
        <v>798</v>
      </c>
      <c r="AP493">
        <v>20</v>
      </c>
      <c r="AR493" t="s">
        <v>150</v>
      </c>
      <c r="AS493">
        <v>20</v>
      </c>
      <c r="AU493" t="s">
        <v>799</v>
      </c>
      <c r="AV493">
        <v>20</v>
      </c>
    </row>
    <row r="494" spans="1:50" x14ac:dyDescent="0.25">
      <c r="A494" s="27" t="s">
        <v>1156</v>
      </c>
      <c r="B494" s="27" t="s">
        <v>1157</v>
      </c>
      <c r="C494" t="s">
        <v>142</v>
      </c>
      <c r="E494" s="19">
        <v>100</v>
      </c>
      <c r="K494" s="11">
        <v>2802</v>
      </c>
      <c r="N494" t="s">
        <v>255</v>
      </c>
      <c r="Q494" t="s">
        <v>257</v>
      </c>
      <c r="T494" t="s">
        <v>162</v>
      </c>
      <c r="W494" t="s">
        <v>854</v>
      </c>
      <c r="Z494" t="s">
        <v>258</v>
      </c>
      <c r="AD494">
        <v>0</v>
      </c>
      <c r="AG494">
        <v>0</v>
      </c>
      <c r="AI494" t="s">
        <v>796</v>
      </c>
      <c r="AJ494">
        <v>20</v>
      </c>
      <c r="AL494" t="s">
        <v>801</v>
      </c>
      <c r="AM494">
        <v>20</v>
      </c>
      <c r="AO494" t="s">
        <v>798</v>
      </c>
      <c r="AP494">
        <v>20</v>
      </c>
      <c r="AR494" t="s">
        <v>150</v>
      </c>
      <c r="AS494">
        <v>20</v>
      </c>
      <c r="AU494" t="s">
        <v>799</v>
      </c>
      <c r="AV494">
        <v>20</v>
      </c>
    </row>
    <row r="495" spans="1:50" x14ac:dyDescent="0.25">
      <c r="A495" s="27" t="s">
        <v>1161</v>
      </c>
      <c r="B495" s="27" t="s">
        <v>1162</v>
      </c>
      <c r="C495" t="s">
        <v>142</v>
      </c>
      <c r="E495" s="19">
        <v>100</v>
      </c>
      <c r="K495" s="11">
        <v>2562</v>
      </c>
      <c r="N495" t="s">
        <v>804</v>
      </c>
      <c r="Q495" t="s">
        <v>146</v>
      </c>
      <c r="T495" t="s">
        <v>162</v>
      </c>
      <c r="W495" t="s">
        <v>805</v>
      </c>
      <c r="Z495" t="s">
        <v>150</v>
      </c>
      <c r="AC495" t="s">
        <v>800</v>
      </c>
      <c r="AD495">
        <v>0</v>
      </c>
      <c r="AF495" t="s">
        <v>801</v>
      </c>
      <c r="AG495">
        <v>0</v>
      </c>
      <c r="AI495" t="s">
        <v>796</v>
      </c>
      <c r="AJ495">
        <v>20</v>
      </c>
      <c r="AL495" t="s">
        <v>801</v>
      </c>
      <c r="AM495">
        <v>20</v>
      </c>
      <c r="AO495" t="s">
        <v>798</v>
      </c>
      <c r="AP495">
        <v>20</v>
      </c>
      <c r="AR495" t="s">
        <v>150</v>
      </c>
      <c r="AS495">
        <v>20</v>
      </c>
      <c r="AU495" t="s">
        <v>799</v>
      </c>
      <c r="AV495">
        <v>20</v>
      </c>
      <c r="AX495" t="s">
        <v>1163</v>
      </c>
    </row>
    <row r="496" spans="1:50" x14ac:dyDescent="0.25">
      <c r="A496" s="27" t="s">
        <v>1164</v>
      </c>
      <c r="B496" s="27" t="s">
        <v>1165</v>
      </c>
      <c r="C496" t="s">
        <v>142</v>
      </c>
      <c r="E496" s="19">
        <v>100</v>
      </c>
      <c r="K496" s="11">
        <v>2562</v>
      </c>
      <c r="N496" t="s">
        <v>804</v>
      </c>
      <c r="Q496" t="s">
        <v>146</v>
      </c>
      <c r="T496" t="s">
        <v>162</v>
      </c>
      <c r="W496" t="s">
        <v>854</v>
      </c>
      <c r="Z496" t="s">
        <v>258</v>
      </c>
      <c r="AD496">
        <v>0</v>
      </c>
      <c r="AG496">
        <v>0</v>
      </c>
      <c r="AI496" t="s">
        <v>796</v>
      </c>
      <c r="AJ496">
        <v>20</v>
      </c>
      <c r="AL496" t="s">
        <v>801</v>
      </c>
      <c r="AM496">
        <v>20</v>
      </c>
      <c r="AO496" t="s">
        <v>798</v>
      </c>
      <c r="AP496">
        <v>20</v>
      </c>
      <c r="AR496" t="s">
        <v>150</v>
      </c>
      <c r="AS496">
        <v>20</v>
      </c>
      <c r="AU496" t="s">
        <v>799</v>
      </c>
      <c r="AV496">
        <v>20</v>
      </c>
      <c r="AX496" t="s">
        <v>1166</v>
      </c>
    </row>
    <row r="497" spans="1:50" x14ac:dyDescent="0.25">
      <c r="A497" t="s">
        <v>1167</v>
      </c>
      <c r="B497" t="s">
        <v>1168</v>
      </c>
      <c r="C497" t="s">
        <v>142</v>
      </c>
      <c r="E497" s="19">
        <v>80</v>
      </c>
      <c r="K497" s="11">
        <v>2562</v>
      </c>
      <c r="N497" t="s">
        <v>804</v>
      </c>
      <c r="Q497" t="s">
        <v>146</v>
      </c>
      <c r="T497" t="s">
        <v>171</v>
      </c>
      <c r="W497" t="s">
        <v>854</v>
      </c>
      <c r="Z497" t="s">
        <v>258</v>
      </c>
      <c r="AD497">
        <v>0</v>
      </c>
      <c r="AG497">
        <v>0</v>
      </c>
      <c r="AI497" t="s">
        <v>796</v>
      </c>
      <c r="AJ497">
        <v>20</v>
      </c>
      <c r="AL497" t="s">
        <v>855</v>
      </c>
      <c r="AM497">
        <v>0</v>
      </c>
      <c r="AO497" t="s">
        <v>798</v>
      </c>
      <c r="AP497">
        <v>20</v>
      </c>
      <c r="AR497" t="s">
        <v>150</v>
      </c>
      <c r="AS497">
        <v>20</v>
      </c>
      <c r="AU497" t="s">
        <v>799</v>
      </c>
      <c r="AV497">
        <v>20</v>
      </c>
      <c r="AX497" t="s">
        <v>1169</v>
      </c>
    </row>
    <row r="498" spans="1:50" x14ac:dyDescent="0.25">
      <c r="A498" t="s">
        <v>1170</v>
      </c>
      <c r="B498" t="s">
        <v>1171</v>
      </c>
      <c r="C498" t="s">
        <v>142</v>
      </c>
      <c r="E498" s="19">
        <v>100</v>
      </c>
      <c r="K498" s="11">
        <v>2562</v>
      </c>
      <c r="N498" t="s">
        <v>804</v>
      </c>
      <c r="Q498" t="s">
        <v>146</v>
      </c>
      <c r="T498" t="s">
        <v>162</v>
      </c>
      <c r="W498" t="s">
        <v>854</v>
      </c>
      <c r="Z498" t="s">
        <v>258</v>
      </c>
      <c r="AD498">
        <v>0</v>
      </c>
      <c r="AG498">
        <v>0</v>
      </c>
      <c r="AI498" t="s">
        <v>796</v>
      </c>
      <c r="AJ498">
        <v>20</v>
      </c>
      <c r="AL498" t="s">
        <v>801</v>
      </c>
      <c r="AM498">
        <v>20</v>
      </c>
      <c r="AO498" t="s">
        <v>798</v>
      </c>
      <c r="AP498">
        <v>20</v>
      </c>
      <c r="AR498" t="s">
        <v>150</v>
      </c>
      <c r="AS498">
        <v>20</v>
      </c>
      <c r="AU498" t="s">
        <v>799</v>
      </c>
      <c r="AV498">
        <v>20</v>
      </c>
      <c r="AX498" t="s">
        <v>1172</v>
      </c>
    </row>
    <row r="499" spans="1:50" x14ac:dyDescent="0.25">
      <c r="A499" t="s">
        <v>1173</v>
      </c>
      <c r="B499" t="s">
        <v>1174</v>
      </c>
      <c r="C499" t="s">
        <v>142</v>
      </c>
      <c r="E499" s="19">
        <v>100</v>
      </c>
      <c r="K499" s="11">
        <v>2562</v>
      </c>
      <c r="N499" t="s">
        <v>804</v>
      </c>
      <c r="Q499" t="s">
        <v>146</v>
      </c>
      <c r="T499" t="s">
        <v>162</v>
      </c>
      <c r="W499" t="s">
        <v>854</v>
      </c>
      <c r="Z499" t="s">
        <v>258</v>
      </c>
      <c r="AD499">
        <v>0</v>
      </c>
      <c r="AG499">
        <v>0</v>
      </c>
      <c r="AI499" t="s">
        <v>796</v>
      </c>
      <c r="AJ499">
        <v>20</v>
      </c>
      <c r="AL499" t="s">
        <v>801</v>
      </c>
      <c r="AM499">
        <v>20</v>
      </c>
      <c r="AO499" t="s">
        <v>798</v>
      </c>
      <c r="AP499">
        <v>20</v>
      </c>
      <c r="AR499" t="s">
        <v>150</v>
      </c>
      <c r="AS499">
        <v>20</v>
      </c>
      <c r="AU499" t="s">
        <v>799</v>
      </c>
      <c r="AV499">
        <v>20</v>
      </c>
      <c r="AX499" t="s">
        <v>821</v>
      </c>
    </row>
    <row r="500" spans="1:50" x14ac:dyDescent="0.25">
      <c r="A500" t="s">
        <v>1175</v>
      </c>
      <c r="B500" t="s">
        <v>1176</v>
      </c>
      <c r="C500" t="s">
        <v>142</v>
      </c>
      <c r="E500" s="19">
        <v>100</v>
      </c>
      <c r="K500" s="11">
        <v>2562</v>
      </c>
      <c r="N500" t="s">
        <v>804</v>
      </c>
      <c r="Q500" t="s">
        <v>146</v>
      </c>
      <c r="T500" t="s">
        <v>162</v>
      </c>
      <c r="W500" t="s">
        <v>854</v>
      </c>
      <c r="Z500" t="s">
        <v>258</v>
      </c>
      <c r="AD500">
        <v>0</v>
      </c>
      <c r="AG500">
        <v>0</v>
      </c>
      <c r="AI500" t="s">
        <v>796</v>
      </c>
      <c r="AJ500">
        <v>20</v>
      </c>
      <c r="AL500" t="s">
        <v>801</v>
      </c>
      <c r="AM500">
        <v>20</v>
      </c>
      <c r="AO500" t="s">
        <v>798</v>
      </c>
      <c r="AP500">
        <v>20</v>
      </c>
      <c r="AR500" t="s">
        <v>150</v>
      </c>
      <c r="AS500">
        <v>20</v>
      </c>
      <c r="AU500" t="s">
        <v>799</v>
      </c>
      <c r="AV500">
        <v>20</v>
      </c>
      <c r="AX500" t="s">
        <v>1177</v>
      </c>
    </row>
    <row r="501" spans="1:50" x14ac:dyDescent="0.25">
      <c r="A501" s="23" t="s">
        <v>1178</v>
      </c>
      <c r="B501" s="23" t="s">
        <v>1179</v>
      </c>
      <c r="C501" t="s">
        <v>142</v>
      </c>
      <c r="E501" s="19">
        <v>100</v>
      </c>
      <c r="K501" s="11">
        <v>2562</v>
      </c>
      <c r="N501" t="s">
        <v>804</v>
      </c>
      <c r="Q501" t="s">
        <v>146</v>
      </c>
      <c r="T501" t="s">
        <v>162</v>
      </c>
      <c r="W501" t="s">
        <v>854</v>
      </c>
      <c r="Z501" t="s">
        <v>258</v>
      </c>
      <c r="AD501">
        <v>0</v>
      </c>
      <c r="AG501">
        <v>0</v>
      </c>
      <c r="AI501" t="s">
        <v>796</v>
      </c>
      <c r="AJ501">
        <v>20</v>
      </c>
      <c r="AL501" t="s">
        <v>801</v>
      </c>
      <c r="AM501">
        <v>20</v>
      </c>
      <c r="AO501" t="s">
        <v>798</v>
      </c>
      <c r="AP501">
        <v>20</v>
      </c>
      <c r="AR501" t="s">
        <v>150</v>
      </c>
      <c r="AS501">
        <v>20</v>
      </c>
      <c r="AU501" t="s">
        <v>799</v>
      </c>
      <c r="AV501">
        <v>20</v>
      </c>
      <c r="AX501" t="s">
        <v>1180</v>
      </c>
    </row>
    <row r="502" spans="1:50" x14ac:dyDescent="0.25">
      <c r="A502" s="23" t="s">
        <v>1181</v>
      </c>
      <c r="B502" s="23" t="s">
        <v>1182</v>
      </c>
      <c r="C502" t="s">
        <v>142</v>
      </c>
      <c r="E502" s="19">
        <v>100</v>
      </c>
      <c r="K502" s="11">
        <v>2562</v>
      </c>
      <c r="N502" t="s">
        <v>804</v>
      </c>
      <c r="Q502" t="s">
        <v>146</v>
      </c>
      <c r="T502" t="s">
        <v>162</v>
      </c>
      <c r="W502" t="s">
        <v>854</v>
      </c>
      <c r="Z502" t="s">
        <v>258</v>
      </c>
      <c r="AD502">
        <v>0</v>
      </c>
      <c r="AG502">
        <v>0</v>
      </c>
      <c r="AI502" t="s">
        <v>796</v>
      </c>
      <c r="AJ502">
        <v>20</v>
      </c>
      <c r="AL502" t="s">
        <v>801</v>
      </c>
      <c r="AM502">
        <v>20</v>
      </c>
      <c r="AO502" t="s">
        <v>798</v>
      </c>
      <c r="AP502">
        <v>20</v>
      </c>
      <c r="AR502" t="s">
        <v>150</v>
      </c>
      <c r="AS502">
        <v>20</v>
      </c>
      <c r="AU502" t="s">
        <v>799</v>
      </c>
      <c r="AV502">
        <v>20</v>
      </c>
      <c r="AX502" t="s">
        <v>1183</v>
      </c>
    </row>
    <row r="503" spans="1:50" x14ac:dyDescent="0.25">
      <c r="A503" s="23" t="s">
        <v>1297</v>
      </c>
      <c r="B503" s="23" t="s">
        <v>1298</v>
      </c>
      <c r="C503" t="s">
        <v>142</v>
      </c>
      <c r="E503" s="19">
        <v>100</v>
      </c>
      <c r="K503" s="11">
        <v>2352</v>
      </c>
      <c r="N503" t="s">
        <v>804</v>
      </c>
      <c r="Q503" t="s">
        <v>146</v>
      </c>
      <c r="T503" t="s">
        <v>162</v>
      </c>
      <c r="W503" t="s">
        <v>854</v>
      </c>
      <c r="Z503" t="s">
        <v>258</v>
      </c>
      <c r="AD503">
        <v>0</v>
      </c>
      <c r="AG503">
        <v>0</v>
      </c>
      <c r="AI503" t="s">
        <v>796</v>
      </c>
      <c r="AJ503">
        <v>20</v>
      </c>
      <c r="AL503" t="s">
        <v>801</v>
      </c>
      <c r="AM503">
        <v>20</v>
      </c>
      <c r="AO503" t="s">
        <v>798</v>
      </c>
      <c r="AP503">
        <v>20</v>
      </c>
      <c r="AR503" t="s">
        <v>150</v>
      </c>
      <c r="AS503">
        <v>20</v>
      </c>
      <c r="AU503" t="s">
        <v>799</v>
      </c>
      <c r="AV503">
        <v>20</v>
      </c>
    </row>
    <row r="504" spans="1:50" x14ac:dyDescent="0.25">
      <c r="A504" s="23" t="s">
        <v>1299</v>
      </c>
      <c r="B504" s="23" t="s">
        <v>1300</v>
      </c>
      <c r="C504" t="s">
        <v>142</v>
      </c>
      <c r="E504" s="19">
        <v>100</v>
      </c>
      <c r="K504" s="11">
        <v>2352</v>
      </c>
      <c r="N504" t="s">
        <v>804</v>
      </c>
      <c r="Q504" t="s">
        <v>146</v>
      </c>
      <c r="T504" t="s">
        <v>162</v>
      </c>
      <c r="W504" t="s">
        <v>854</v>
      </c>
      <c r="Z504" t="s">
        <v>258</v>
      </c>
      <c r="AD504">
        <v>0</v>
      </c>
      <c r="AG504">
        <v>0</v>
      </c>
      <c r="AI504" t="s">
        <v>796</v>
      </c>
      <c r="AJ504">
        <v>20</v>
      </c>
      <c r="AL504" t="s">
        <v>801</v>
      </c>
      <c r="AM504">
        <v>20</v>
      </c>
      <c r="AO504" t="s">
        <v>798</v>
      </c>
      <c r="AP504">
        <v>20</v>
      </c>
      <c r="AR504" t="s">
        <v>150</v>
      </c>
      <c r="AS504">
        <v>20</v>
      </c>
      <c r="AU504" t="s">
        <v>799</v>
      </c>
      <c r="AV504">
        <v>20</v>
      </c>
    </row>
    <row r="505" spans="1:50" x14ac:dyDescent="0.25">
      <c r="A505" s="23" t="s">
        <v>1301</v>
      </c>
      <c r="B505" s="23" t="s">
        <v>1302</v>
      </c>
      <c r="C505" t="s">
        <v>142</v>
      </c>
      <c r="E505" s="19">
        <v>100</v>
      </c>
      <c r="K505" s="11">
        <v>2352</v>
      </c>
      <c r="N505" t="s">
        <v>804</v>
      </c>
      <c r="Q505" t="s">
        <v>146</v>
      </c>
      <c r="T505" t="s">
        <v>162</v>
      </c>
      <c r="W505" t="s">
        <v>854</v>
      </c>
      <c r="Z505" t="s">
        <v>258</v>
      </c>
      <c r="AD505">
        <v>0</v>
      </c>
      <c r="AG505">
        <v>0</v>
      </c>
      <c r="AI505" t="s">
        <v>796</v>
      </c>
      <c r="AJ505">
        <v>20</v>
      </c>
      <c r="AL505" t="s">
        <v>801</v>
      </c>
      <c r="AM505">
        <v>20</v>
      </c>
      <c r="AO505" t="s">
        <v>798</v>
      </c>
      <c r="AP505">
        <v>20</v>
      </c>
      <c r="AR505" t="s">
        <v>150</v>
      </c>
      <c r="AS505">
        <v>20</v>
      </c>
      <c r="AU505" t="s">
        <v>799</v>
      </c>
      <c r="AV505">
        <v>20</v>
      </c>
    </row>
    <row r="506" spans="1:50" x14ac:dyDescent="0.25">
      <c r="A506" s="23" t="s">
        <v>1303</v>
      </c>
      <c r="B506" s="23" t="s">
        <v>1304</v>
      </c>
      <c r="C506" t="s">
        <v>142</v>
      </c>
      <c r="E506" s="19">
        <v>60</v>
      </c>
      <c r="K506" s="11">
        <v>2352</v>
      </c>
      <c r="N506" t="s">
        <v>804</v>
      </c>
      <c r="Q506" t="s">
        <v>146</v>
      </c>
      <c r="T506" t="s">
        <v>162</v>
      </c>
      <c r="W506" t="s">
        <v>854</v>
      </c>
      <c r="Z506" t="s">
        <v>258</v>
      </c>
      <c r="AD506">
        <v>0</v>
      </c>
      <c r="AG506">
        <v>0</v>
      </c>
      <c r="AI506" t="s">
        <v>800</v>
      </c>
      <c r="AJ506">
        <v>0</v>
      </c>
      <c r="AL506" t="s">
        <v>797</v>
      </c>
      <c r="AM506">
        <v>0</v>
      </c>
      <c r="AO506" t="s">
        <v>798</v>
      </c>
      <c r="AP506">
        <v>20</v>
      </c>
      <c r="AR506" t="s">
        <v>150</v>
      </c>
      <c r="AS506">
        <v>20</v>
      </c>
      <c r="AU506" t="s">
        <v>799</v>
      </c>
      <c r="AV506">
        <v>20</v>
      </c>
    </row>
    <row r="507" spans="1:50" x14ac:dyDescent="0.25">
      <c r="A507" s="23" t="s">
        <v>1305</v>
      </c>
      <c r="B507" s="23" t="s">
        <v>1306</v>
      </c>
      <c r="C507" t="s">
        <v>142</v>
      </c>
      <c r="E507" s="19">
        <v>20</v>
      </c>
      <c r="K507" s="11">
        <v>2352</v>
      </c>
      <c r="N507" t="s">
        <v>804</v>
      </c>
      <c r="Q507" t="s">
        <v>146</v>
      </c>
      <c r="T507" t="s">
        <v>162</v>
      </c>
      <c r="W507" t="s">
        <v>854</v>
      </c>
      <c r="Z507" t="s">
        <v>258</v>
      </c>
      <c r="AD507">
        <v>0</v>
      </c>
      <c r="AG507">
        <v>0</v>
      </c>
      <c r="AI507" t="s">
        <v>800</v>
      </c>
      <c r="AJ507">
        <v>0</v>
      </c>
      <c r="AL507" t="s">
        <v>855</v>
      </c>
      <c r="AM507">
        <v>0</v>
      </c>
      <c r="AO507" t="s">
        <v>258</v>
      </c>
      <c r="AP507">
        <v>0</v>
      </c>
      <c r="AR507" t="s">
        <v>150</v>
      </c>
      <c r="AS507">
        <v>20</v>
      </c>
      <c r="AU507" t="s">
        <v>258</v>
      </c>
      <c r="AV507">
        <v>0</v>
      </c>
    </row>
    <row r="508" spans="1:50" x14ac:dyDescent="0.25">
      <c r="A508" s="23" t="s">
        <v>1307</v>
      </c>
      <c r="B508" s="23" t="s">
        <v>1308</v>
      </c>
      <c r="C508" t="s">
        <v>142</v>
      </c>
      <c r="E508" s="19">
        <v>100</v>
      </c>
      <c r="K508" s="11">
        <v>2352</v>
      </c>
      <c r="N508" t="s">
        <v>804</v>
      </c>
      <c r="Q508" t="s">
        <v>146</v>
      </c>
      <c r="T508" t="s">
        <v>162</v>
      </c>
      <c r="W508" t="s">
        <v>854</v>
      </c>
      <c r="Z508" t="s">
        <v>258</v>
      </c>
      <c r="AD508">
        <v>0</v>
      </c>
      <c r="AG508">
        <v>0</v>
      </c>
      <c r="AI508" t="s">
        <v>796</v>
      </c>
      <c r="AJ508">
        <v>20</v>
      </c>
      <c r="AL508" t="s">
        <v>801</v>
      </c>
      <c r="AM508">
        <v>20</v>
      </c>
      <c r="AO508" t="s">
        <v>798</v>
      </c>
      <c r="AP508">
        <v>20</v>
      </c>
      <c r="AR508" t="s">
        <v>150</v>
      </c>
      <c r="AS508">
        <v>20</v>
      </c>
      <c r="AU508" t="s">
        <v>799</v>
      </c>
      <c r="AV508">
        <v>20</v>
      </c>
    </row>
    <row r="509" spans="1:50" x14ac:dyDescent="0.25">
      <c r="A509" s="23" t="s">
        <v>1309</v>
      </c>
      <c r="B509" s="23" t="s">
        <v>1310</v>
      </c>
      <c r="C509" t="s">
        <v>142</v>
      </c>
      <c r="E509" s="19">
        <v>100</v>
      </c>
      <c r="K509" s="11">
        <v>2554</v>
      </c>
      <c r="N509" t="s">
        <v>804</v>
      </c>
      <c r="Q509" t="s">
        <v>146</v>
      </c>
      <c r="T509" t="s">
        <v>162</v>
      </c>
      <c r="W509" t="s">
        <v>854</v>
      </c>
      <c r="Z509" t="s">
        <v>258</v>
      </c>
      <c r="AD509">
        <v>0</v>
      </c>
      <c r="AG509">
        <v>0</v>
      </c>
      <c r="AI509" t="s">
        <v>796</v>
      </c>
      <c r="AJ509">
        <v>20</v>
      </c>
      <c r="AL509" t="s">
        <v>801</v>
      </c>
      <c r="AM509">
        <v>20</v>
      </c>
      <c r="AO509" t="s">
        <v>798</v>
      </c>
      <c r="AP509">
        <v>20</v>
      </c>
      <c r="AR509" t="s">
        <v>150</v>
      </c>
      <c r="AS509">
        <v>20</v>
      </c>
      <c r="AU509" t="s">
        <v>799</v>
      </c>
      <c r="AV509">
        <v>20</v>
      </c>
    </row>
    <row r="510" spans="1:50" x14ac:dyDescent="0.25">
      <c r="A510" s="23" t="s">
        <v>1311</v>
      </c>
      <c r="B510" s="23" t="s">
        <v>1312</v>
      </c>
      <c r="C510" t="s">
        <v>142</v>
      </c>
      <c r="E510" s="19">
        <v>100</v>
      </c>
      <c r="K510" s="11">
        <v>2554</v>
      </c>
      <c r="N510" t="s">
        <v>804</v>
      </c>
      <c r="Q510" t="s">
        <v>146</v>
      </c>
      <c r="T510" t="s">
        <v>162</v>
      </c>
      <c r="W510" t="s">
        <v>854</v>
      </c>
      <c r="Z510" t="s">
        <v>258</v>
      </c>
      <c r="AD510">
        <v>0</v>
      </c>
      <c r="AG510">
        <v>0</v>
      </c>
      <c r="AI510" t="s">
        <v>796</v>
      </c>
      <c r="AJ510">
        <v>20</v>
      </c>
      <c r="AL510" t="s">
        <v>801</v>
      </c>
      <c r="AM510">
        <v>20</v>
      </c>
      <c r="AO510" t="s">
        <v>798</v>
      </c>
      <c r="AP510">
        <v>20</v>
      </c>
      <c r="AR510" t="s">
        <v>150</v>
      </c>
      <c r="AS510">
        <v>20</v>
      </c>
      <c r="AU510" t="s">
        <v>799</v>
      </c>
      <c r="AV510">
        <v>20</v>
      </c>
      <c r="AX510" t="s">
        <v>1313</v>
      </c>
    </row>
    <row r="511" spans="1:50" x14ac:dyDescent="0.25">
      <c r="A511" s="23" t="s">
        <v>1314</v>
      </c>
      <c r="B511" s="23" t="s">
        <v>1315</v>
      </c>
      <c r="C511" t="s">
        <v>142</v>
      </c>
      <c r="E511" s="19">
        <v>100</v>
      </c>
      <c r="K511" s="11">
        <v>2554</v>
      </c>
      <c r="N511" t="s">
        <v>804</v>
      </c>
      <c r="Q511" t="s">
        <v>146</v>
      </c>
      <c r="T511" t="s">
        <v>147</v>
      </c>
      <c r="W511" t="s">
        <v>854</v>
      </c>
      <c r="Z511" t="s">
        <v>258</v>
      </c>
      <c r="AD511">
        <v>0</v>
      </c>
      <c r="AG511">
        <v>0</v>
      </c>
      <c r="AI511" t="s">
        <v>796</v>
      </c>
      <c r="AJ511">
        <v>20</v>
      </c>
      <c r="AL511" t="s">
        <v>801</v>
      </c>
      <c r="AM511">
        <v>20</v>
      </c>
      <c r="AO511" t="s">
        <v>798</v>
      </c>
      <c r="AP511">
        <v>20</v>
      </c>
      <c r="AR511" t="s">
        <v>150</v>
      </c>
      <c r="AS511">
        <v>20</v>
      </c>
      <c r="AU511" t="s">
        <v>799</v>
      </c>
      <c r="AV511">
        <v>20</v>
      </c>
      <c r="AX511" t="s">
        <v>1316</v>
      </c>
    </row>
    <row r="512" spans="1:50" x14ac:dyDescent="0.25">
      <c r="A512" s="27" t="s">
        <v>1317</v>
      </c>
      <c r="B512" s="27" t="s">
        <v>1318</v>
      </c>
      <c r="C512" t="s">
        <v>142</v>
      </c>
      <c r="E512" s="19">
        <v>100</v>
      </c>
      <c r="K512" s="11">
        <v>2554</v>
      </c>
      <c r="N512" t="s">
        <v>804</v>
      </c>
      <c r="Q512" t="s">
        <v>146</v>
      </c>
      <c r="T512" t="s">
        <v>162</v>
      </c>
      <c r="W512" t="s">
        <v>805</v>
      </c>
      <c r="Z512" t="s">
        <v>150</v>
      </c>
      <c r="AC512" t="s">
        <v>796</v>
      </c>
      <c r="AD512">
        <v>0</v>
      </c>
      <c r="AF512" t="s">
        <v>801</v>
      </c>
      <c r="AG512">
        <v>0</v>
      </c>
      <c r="AI512" t="s">
        <v>796</v>
      </c>
      <c r="AJ512">
        <v>20</v>
      </c>
      <c r="AL512" t="s">
        <v>801</v>
      </c>
      <c r="AM512">
        <v>20</v>
      </c>
      <c r="AO512" t="s">
        <v>798</v>
      </c>
      <c r="AP512">
        <v>20</v>
      </c>
      <c r="AR512" t="s">
        <v>150</v>
      </c>
      <c r="AS512">
        <v>20</v>
      </c>
      <c r="AU512" t="s">
        <v>799</v>
      </c>
      <c r="AV512">
        <v>20</v>
      </c>
      <c r="AX512" t="s">
        <v>1319</v>
      </c>
    </row>
    <row r="513" spans="1:52" x14ac:dyDescent="0.25">
      <c r="A513" s="27" t="s">
        <v>1289</v>
      </c>
      <c r="B513" s="27" t="s">
        <v>1290</v>
      </c>
      <c r="C513" s="27" t="s">
        <v>142</v>
      </c>
      <c r="D513" s="27"/>
      <c r="E513" s="19">
        <v>20</v>
      </c>
      <c r="F513" s="27"/>
      <c r="G513" s="27"/>
      <c r="H513" s="27"/>
      <c r="J513" s="27"/>
      <c r="K513" s="11">
        <v>2352</v>
      </c>
      <c r="M513" s="27"/>
      <c r="N513" s="27" t="s">
        <v>804</v>
      </c>
      <c r="P513" s="27"/>
      <c r="Q513" s="27" t="s">
        <v>146</v>
      </c>
      <c r="S513" s="27"/>
      <c r="T513" s="27" t="s">
        <v>795</v>
      </c>
      <c r="V513" s="27"/>
      <c r="W513" s="27" t="s">
        <v>854</v>
      </c>
      <c r="Y513" s="27"/>
      <c r="Z513" s="27" t="s">
        <v>258</v>
      </c>
      <c r="AB513" s="27"/>
      <c r="AC513" s="27"/>
      <c r="AD513">
        <v>0</v>
      </c>
      <c r="AE513" s="27"/>
      <c r="AF513" s="27"/>
      <c r="AG513">
        <v>0</v>
      </c>
      <c r="AH513" s="27"/>
      <c r="AI513" s="27" t="s">
        <v>796</v>
      </c>
      <c r="AJ513">
        <v>20</v>
      </c>
      <c r="AK513" s="27"/>
      <c r="AL513" s="27" t="s">
        <v>855</v>
      </c>
      <c r="AM513">
        <v>0</v>
      </c>
      <c r="AN513" s="27"/>
      <c r="AO513" s="27" t="s">
        <v>258</v>
      </c>
      <c r="AP513">
        <v>0</v>
      </c>
      <c r="AQ513" s="27"/>
      <c r="AR513" s="27" t="s">
        <v>258</v>
      </c>
      <c r="AS513">
        <v>0</v>
      </c>
      <c r="AT513" s="27"/>
      <c r="AU513" s="27" t="s">
        <v>258</v>
      </c>
      <c r="AV513">
        <v>0</v>
      </c>
      <c r="AW513" s="27"/>
      <c r="AX513" s="27"/>
      <c r="AZ513" s="27"/>
    </row>
    <row r="514" spans="1:52" x14ac:dyDescent="0.25">
      <c r="A514" s="23" t="s">
        <v>1291</v>
      </c>
      <c r="B514" s="23" t="s">
        <v>1292</v>
      </c>
      <c r="C514" t="s">
        <v>142</v>
      </c>
      <c r="E514" s="19">
        <v>0</v>
      </c>
      <c r="K514" s="11">
        <v>2352</v>
      </c>
      <c r="N514" t="s">
        <v>804</v>
      </c>
      <c r="Q514" t="s">
        <v>146</v>
      </c>
      <c r="T514" t="s">
        <v>795</v>
      </c>
      <c r="W514" t="s">
        <v>805</v>
      </c>
      <c r="Z514" t="s">
        <v>258</v>
      </c>
      <c r="AD514">
        <v>0</v>
      </c>
      <c r="AG514">
        <v>0</v>
      </c>
      <c r="AI514" t="s">
        <v>800</v>
      </c>
      <c r="AJ514">
        <v>0</v>
      </c>
      <c r="AL514" t="s">
        <v>855</v>
      </c>
      <c r="AM514">
        <v>0</v>
      </c>
      <c r="AO514" t="s">
        <v>258</v>
      </c>
      <c r="AP514">
        <v>0</v>
      </c>
      <c r="AR514" t="s">
        <v>258</v>
      </c>
      <c r="AS514">
        <v>0</v>
      </c>
      <c r="AU514" t="s">
        <v>258</v>
      </c>
      <c r="AV514">
        <v>0</v>
      </c>
    </row>
    <row r="515" spans="1:52" x14ac:dyDescent="0.25">
      <c r="A515" s="23" t="s">
        <v>1293</v>
      </c>
      <c r="B515" s="23" t="s">
        <v>1294</v>
      </c>
      <c r="C515" t="s">
        <v>142</v>
      </c>
      <c r="E515" s="19">
        <v>100</v>
      </c>
      <c r="K515" s="11">
        <v>2352</v>
      </c>
      <c r="N515" t="s">
        <v>804</v>
      </c>
      <c r="Q515" t="s">
        <v>146</v>
      </c>
      <c r="T515" t="s">
        <v>795</v>
      </c>
      <c r="W515" t="s">
        <v>854</v>
      </c>
      <c r="Z515" t="s">
        <v>258</v>
      </c>
      <c r="AD515">
        <v>0</v>
      </c>
      <c r="AG515">
        <v>0</v>
      </c>
      <c r="AI515" t="s">
        <v>796</v>
      </c>
      <c r="AJ515">
        <v>20</v>
      </c>
      <c r="AL515" t="s">
        <v>801</v>
      </c>
      <c r="AM515">
        <v>20</v>
      </c>
      <c r="AO515" t="s">
        <v>798</v>
      </c>
      <c r="AP515">
        <v>20</v>
      </c>
      <c r="AR515" t="s">
        <v>150</v>
      </c>
      <c r="AS515">
        <v>20</v>
      </c>
      <c r="AU515" t="s">
        <v>799</v>
      </c>
      <c r="AV515">
        <v>20</v>
      </c>
    </row>
    <row r="516" spans="1:52" x14ac:dyDescent="0.25">
      <c r="A516" s="23" t="s">
        <v>1295</v>
      </c>
      <c r="B516" s="23" t="s">
        <v>1296</v>
      </c>
      <c r="C516" t="s">
        <v>142</v>
      </c>
      <c r="E516" s="19">
        <v>100</v>
      </c>
      <c r="K516" s="11">
        <v>2352</v>
      </c>
      <c r="N516" t="s">
        <v>804</v>
      </c>
      <c r="Q516" t="s">
        <v>146</v>
      </c>
      <c r="T516" t="s">
        <v>162</v>
      </c>
      <c r="W516" t="s">
        <v>854</v>
      </c>
      <c r="Z516" t="s">
        <v>258</v>
      </c>
      <c r="AD516">
        <v>0</v>
      </c>
      <c r="AG516">
        <v>0</v>
      </c>
      <c r="AI516" t="s">
        <v>796</v>
      </c>
      <c r="AJ516">
        <v>20</v>
      </c>
      <c r="AL516" t="s">
        <v>801</v>
      </c>
      <c r="AM516">
        <v>20</v>
      </c>
      <c r="AO516" t="s">
        <v>798</v>
      </c>
      <c r="AP516">
        <v>20</v>
      </c>
      <c r="AR516" t="s">
        <v>150</v>
      </c>
      <c r="AS516">
        <v>20</v>
      </c>
      <c r="AU516" t="s">
        <v>799</v>
      </c>
      <c r="AV516">
        <v>20</v>
      </c>
    </row>
    <row r="517" spans="1:52" x14ac:dyDescent="0.25">
      <c r="A517" s="23" t="s">
        <v>1320</v>
      </c>
      <c r="B517" s="23" t="s">
        <v>1321</v>
      </c>
      <c r="C517" t="s">
        <v>142</v>
      </c>
      <c r="E517" s="19">
        <v>100</v>
      </c>
      <c r="K517" s="11">
        <v>2311</v>
      </c>
      <c r="N517" t="s">
        <v>804</v>
      </c>
      <c r="Q517" t="s">
        <v>146</v>
      </c>
      <c r="T517" t="s">
        <v>147</v>
      </c>
      <c r="W517" t="s">
        <v>805</v>
      </c>
      <c r="Z517" t="s">
        <v>150</v>
      </c>
      <c r="AC517" t="s">
        <v>796</v>
      </c>
      <c r="AD517">
        <v>0</v>
      </c>
      <c r="AF517" t="s">
        <v>801</v>
      </c>
      <c r="AG517">
        <v>0</v>
      </c>
      <c r="AI517" t="s">
        <v>796</v>
      </c>
      <c r="AJ517">
        <v>20</v>
      </c>
      <c r="AL517" t="s">
        <v>801</v>
      </c>
      <c r="AM517">
        <v>20</v>
      </c>
      <c r="AO517" t="s">
        <v>798</v>
      </c>
      <c r="AP517">
        <v>20</v>
      </c>
      <c r="AR517" t="s">
        <v>150</v>
      </c>
      <c r="AS517">
        <v>20</v>
      </c>
      <c r="AU517" t="s">
        <v>799</v>
      </c>
      <c r="AV517">
        <v>20</v>
      </c>
    </row>
    <row r="518" spans="1:52" x14ac:dyDescent="0.25">
      <c r="A518" s="23" t="s">
        <v>1322</v>
      </c>
      <c r="B518" s="23" t="s">
        <v>1323</v>
      </c>
      <c r="C518" t="s">
        <v>142</v>
      </c>
      <c r="E518" s="19">
        <v>100</v>
      </c>
      <c r="K518" s="11">
        <v>2311</v>
      </c>
      <c r="N518" t="s">
        <v>804</v>
      </c>
      <c r="Q518" t="s">
        <v>146</v>
      </c>
      <c r="T518" t="s">
        <v>190</v>
      </c>
      <c r="W518" t="s">
        <v>854</v>
      </c>
      <c r="Z518" t="s">
        <v>258</v>
      </c>
      <c r="AD518">
        <v>0</v>
      </c>
      <c r="AG518">
        <v>0</v>
      </c>
      <c r="AI518" t="s">
        <v>796</v>
      </c>
      <c r="AJ518">
        <v>20</v>
      </c>
      <c r="AL518" t="s">
        <v>801</v>
      </c>
      <c r="AM518">
        <v>20</v>
      </c>
      <c r="AO518" t="s">
        <v>798</v>
      </c>
      <c r="AP518">
        <v>20</v>
      </c>
      <c r="AR518" t="s">
        <v>150</v>
      </c>
      <c r="AS518">
        <v>20</v>
      </c>
      <c r="AU518" t="s">
        <v>799</v>
      </c>
      <c r="AV518">
        <v>20</v>
      </c>
    </row>
    <row r="519" spans="1:52" x14ac:dyDescent="0.25">
      <c r="A519" t="s">
        <v>1324</v>
      </c>
      <c r="B519" t="s">
        <v>1325</v>
      </c>
      <c r="C519" t="s">
        <v>142</v>
      </c>
      <c r="E519" s="19">
        <v>80</v>
      </c>
      <c r="K519" s="11">
        <v>2311</v>
      </c>
      <c r="N519" t="s">
        <v>804</v>
      </c>
      <c r="Q519" t="s">
        <v>146</v>
      </c>
      <c r="T519" t="s">
        <v>190</v>
      </c>
      <c r="W519" t="s">
        <v>854</v>
      </c>
      <c r="Z519" t="s">
        <v>150</v>
      </c>
      <c r="AC519" t="s">
        <v>800</v>
      </c>
      <c r="AD519">
        <v>0</v>
      </c>
      <c r="AF519" t="s">
        <v>801</v>
      </c>
      <c r="AG519">
        <v>0</v>
      </c>
      <c r="AI519" t="s">
        <v>800</v>
      </c>
      <c r="AJ519">
        <v>0</v>
      </c>
      <c r="AL519" t="s">
        <v>801</v>
      </c>
      <c r="AM519">
        <v>20</v>
      </c>
      <c r="AO519" t="s">
        <v>798</v>
      </c>
      <c r="AP519">
        <v>20</v>
      </c>
      <c r="AR519" t="s">
        <v>150</v>
      </c>
      <c r="AS519">
        <v>20</v>
      </c>
      <c r="AU519" t="s">
        <v>799</v>
      </c>
      <c r="AV519">
        <v>20</v>
      </c>
    </row>
    <row r="520" spans="1:52" x14ac:dyDescent="0.25">
      <c r="A520" t="s">
        <v>1326</v>
      </c>
      <c r="B520" t="s">
        <v>1327</v>
      </c>
      <c r="C520" t="s">
        <v>142</v>
      </c>
      <c r="E520" s="19">
        <v>100</v>
      </c>
      <c r="K520" s="11">
        <v>2311</v>
      </c>
      <c r="N520" t="s">
        <v>804</v>
      </c>
      <c r="Q520" t="s">
        <v>146</v>
      </c>
      <c r="T520" t="s">
        <v>190</v>
      </c>
      <c r="W520" t="s">
        <v>854</v>
      </c>
      <c r="Z520" t="s">
        <v>258</v>
      </c>
      <c r="AD520">
        <v>0</v>
      </c>
      <c r="AG520">
        <v>0</v>
      </c>
      <c r="AI520" t="s">
        <v>796</v>
      </c>
      <c r="AJ520">
        <v>20</v>
      </c>
      <c r="AL520" t="s">
        <v>801</v>
      </c>
      <c r="AM520">
        <v>20</v>
      </c>
      <c r="AO520" t="s">
        <v>798</v>
      </c>
      <c r="AP520">
        <v>20</v>
      </c>
      <c r="AR520" t="s">
        <v>150</v>
      </c>
      <c r="AS520">
        <v>20</v>
      </c>
      <c r="AU520" t="s">
        <v>799</v>
      </c>
      <c r="AV520">
        <v>20</v>
      </c>
    </row>
    <row r="521" spans="1:52" x14ac:dyDescent="0.25">
      <c r="A521" t="s">
        <v>1328</v>
      </c>
      <c r="B521" t="s">
        <v>1329</v>
      </c>
      <c r="C521" t="s">
        <v>142</v>
      </c>
      <c r="E521" s="19">
        <v>100</v>
      </c>
      <c r="K521" s="11">
        <v>2558</v>
      </c>
      <c r="N521" t="s">
        <v>255</v>
      </c>
      <c r="Q521" t="s">
        <v>146</v>
      </c>
      <c r="T521" t="s">
        <v>162</v>
      </c>
      <c r="W521" t="s">
        <v>854</v>
      </c>
      <c r="Z521" t="s">
        <v>258</v>
      </c>
      <c r="AD521">
        <v>0</v>
      </c>
      <c r="AG521">
        <v>0</v>
      </c>
      <c r="AI521" t="s">
        <v>796</v>
      </c>
      <c r="AJ521">
        <v>20</v>
      </c>
      <c r="AL521" t="s">
        <v>801</v>
      </c>
      <c r="AM521">
        <v>20</v>
      </c>
      <c r="AO521" t="s">
        <v>798</v>
      </c>
      <c r="AP521">
        <v>20</v>
      </c>
      <c r="AR521" t="s">
        <v>150</v>
      </c>
      <c r="AS521">
        <v>20</v>
      </c>
      <c r="AU521" t="s">
        <v>799</v>
      </c>
      <c r="AV521">
        <v>20</v>
      </c>
      <c r="AX521" t="s">
        <v>1330</v>
      </c>
    </row>
    <row r="522" spans="1:52" x14ac:dyDescent="0.25">
      <c r="A522" t="s">
        <v>1331</v>
      </c>
      <c r="B522" t="s">
        <v>1332</v>
      </c>
      <c r="C522" t="s">
        <v>142</v>
      </c>
      <c r="E522" s="19">
        <v>0</v>
      </c>
      <c r="K522" s="11">
        <v>2558</v>
      </c>
      <c r="N522" t="s">
        <v>255</v>
      </c>
      <c r="Q522" t="s">
        <v>146</v>
      </c>
      <c r="T522" t="s">
        <v>162</v>
      </c>
      <c r="W522" t="s">
        <v>854</v>
      </c>
      <c r="Z522" t="s">
        <v>258</v>
      </c>
      <c r="AD522">
        <v>0</v>
      </c>
      <c r="AG522">
        <v>0</v>
      </c>
      <c r="AI522" t="s">
        <v>800</v>
      </c>
      <c r="AJ522">
        <v>0</v>
      </c>
      <c r="AL522" t="s">
        <v>855</v>
      </c>
      <c r="AM522">
        <v>0</v>
      </c>
      <c r="AO522" t="s">
        <v>258</v>
      </c>
      <c r="AP522">
        <v>0</v>
      </c>
      <c r="AR522" t="s">
        <v>258</v>
      </c>
      <c r="AS522">
        <v>0</v>
      </c>
      <c r="AU522" t="s">
        <v>258</v>
      </c>
      <c r="AV522">
        <v>0</v>
      </c>
      <c r="AX522" t="s">
        <v>1333</v>
      </c>
    </row>
    <row r="523" spans="1:52" x14ac:dyDescent="0.25">
      <c r="A523" t="s">
        <v>1334</v>
      </c>
      <c r="B523" t="s">
        <v>1335</v>
      </c>
      <c r="C523" t="s">
        <v>142</v>
      </c>
      <c r="E523" s="19">
        <v>100</v>
      </c>
      <c r="K523" s="11">
        <v>2558</v>
      </c>
      <c r="N523" t="s">
        <v>255</v>
      </c>
      <c r="Q523" t="s">
        <v>146</v>
      </c>
      <c r="T523" t="s">
        <v>162</v>
      </c>
      <c r="W523" t="s">
        <v>854</v>
      </c>
      <c r="Z523" t="s">
        <v>258</v>
      </c>
      <c r="AD523">
        <v>0</v>
      </c>
      <c r="AG523">
        <v>0</v>
      </c>
      <c r="AI523" t="s">
        <v>796</v>
      </c>
      <c r="AJ523">
        <v>20</v>
      </c>
      <c r="AL523" t="s">
        <v>801</v>
      </c>
      <c r="AM523">
        <v>20</v>
      </c>
      <c r="AO523" t="s">
        <v>798</v>
      </c>
      <c r="AP523">
        <v>20</v>
      </c>
      <c r="AR523" t="s">
        <v>150</v>
      </c>
      <c r="AS523">
        <v>20</v>
      </c>
      <c r="AU523" t="s">
        <v>799</v>
      </c>
      <c r="AV523">
        <v>20</v>
      </c>
      <c r="AX523" t="s">
        <v>1330</v>
      </c>
    </row>
    <row r="524" spans="1:52" x14ac:dyDescent="0.25">
      <c r="A524" t="s">
        <v>1336</v>
      </c>
      <c r="B524" t="s">
        <v>1337</v>
      </c>
      <c r="C524" t="s">
        <v>142</v>
      </c>
      <c r="E524" s="19">
        <v>80</v>
      </c>
      <c r="K524" s="11">
        <v>2558</v>
      </c>
      <c r="N524" t="s">
        <v>255</v>
      </c>
      <c r="Q524" t="s">
        <v>146</v>
      </c>
      <c r="T524" t="s">
        <v>162</v>
      </c>
      <c r="W524" t="s">
        <v>854</v>
      </c>
      <c r="Z524" t="s">
        <v>258</v>
      </c>
      <c r="AD524">
        <v>0</v>
      </c>
      <c r="AG524">
        <v>0</v>
      </c>
      <c r="AI524" t="s">
        <v>796</v>
      </c>
      <c r="AJ524">
        <v>20</v>
      </c>
      <c r="AL524" t="s">
        <v>801</v>
      </c>
      <c r="AM524">
        <v>20</v>
      </c>
      <c r="AO524" t="s">
        <v>798</v>
      </c>
      <c r="AP524">
        <v>20</v>
      </c>
      <c r="AR524" t="s">
        <v>258</v>
      </c>
      <c r="AS524">
        <v>0</v>
      </c>
      <c r="AU524" t="s">
        <v>799</v>
      </c>
      <c r="AV524">
        <v>20</v>
      </c>
      <c r="AX524" t="s">
        <v>1338</v>
      </c>
    </row>
    <row r="525" spans="1:52" x14ac:dyDescent="0.25">
      <c r="A525" t="s">
        <v>1339</v>
      </c>
      <c r="B525" t="s">
        <v>1340</v>
      </c>
      <c r="C525" t="s">
        <v>142</v>
      </c>
      <c r="E525" s="19">
        <v>100</v>
      </c>
      <c r="K525" s="11">
        <v>2558</v>
      </c>
      <c r="N525" t="s">
        <v>255</v>
      </c>
      <c r="Q525" t="s">
        <v>146</v>
      </c>
      <c r="T525" t="s">
        <v>162</v>
      </c>
      <c r="W525" t="s">
        <v>854</v>
      </c>
      <c r="Z525" t="s">
        <v>258</v>
      </c>
      <c r="AD525">
        <v>0</v>
      </c>
      <c r="AG525">
        <v>0</v>
      </c>
      <c r="AI525" t="s">
        <v>796</v>
      </c>
      <c r="AJ525">
        <v>20</v>
      </c>
      <c r="AL525" t="s">
        <v>801</v>
      </c>
      <c r="AM525">
        <v>20</v>
      </c>
      <c r="AO525" t="s">
        <v>798</v>
      </c>
      <c r="AP525">
        <v>20</v>
      </c>
      <c r="AR525" t="s">
        <v>150</v>
      </c>
      <c r="AS525">
        <v>20</v>
      </c>
      <c r="AU525" t="s">
        <v>799</v>
      </c>
      <c r="AV525">
        <v>20</v>
      </c>
      <c r="AX525" t="s">
        <v>1330</v>
      </c>
    </row>
    <row r="526" spans="1:52" x14ac:dyDescent="0.25">
      <c r="A526" t="s">
        <v>1341</v>
      </c>
      <c r="B526" t="s">
        <v>1342</v>
      </c>
      <c r="C526" t="s">
        <v>142</v>
      </c>
      <c r="E526" s="19">
        <v>100</v>
      </c>
      <c r="K526" s="11">
        <v>2558</v>
      </c>
      <c r="N526" t="s">
        <v>255</v>
      </c>
      <c r="Q526" t="s">
        <v>146</v>
      </c>
      <c r="T526" t="s">
        <v>162</v>
      </c>
      <c r="W526" t="s">
        <v>854</v>
      </c>
      <c r="Z526" t="s">
        <v>258</v>
      </c>
      <c r="AD526">
        <v>0</v>
      </c>
      <c r="AG526">
        <v>0</v>
      </c>
      <c r="AI526" t="s">
        <v>796</v>
      </c>
      <c r="AJ526">
        <v>20</v>
      </c>
      <c r="AL526" t="s">
        <v>801</v>
      </c>
      <c r="AM526">
        <v>20</v>
      </c>
      <c r="AO526" t="s">
        <v>798</v>
      </c>
      <c r="AP526">
        <v>20</v>
      </c>
      <c r="AR526" t="s">
        <v>150</v>
      </c>
      <c r="AS526">
        <v>20</v>
      </c>
      <c r="AU526" t="s">
        <v>799</v>
      </c>
      <c r="AV526">
        <v>20</v>
      </c>
      <c r="AX526" t="s">
        <v>1330</v>
      </c>
    </row>
    <row r="527" spans="1:52" x14ac:dyDescent="0.25">
      <c r="A527" t="s">
        <v>1343</v>
      </c>
      <c r="B527" t="s">
        <v>1344</v>
      </c>
      <c r="C527" t="s">
        <v>142</v>
      </c>
      <c r="E527" s="19">
        <v>80</v>
      </c>
      <c r="K527" s="11">
        <v>2558</v>
      </c>
      <c r="N527" t="s">
        <v>255</v>
      </c>
      <c r="Q527" t="s">
        <v>146</v>
      </c>
      <c r="T527" t="s">
        <v>162</v>
      </c>
      <c r="W527" t="s">
        <v>854</v>
      </c>
      <c r="Z527" t="s">
        <v>258</v>
      </c>
      <c r="AD527">
        <v>0</v>
      </c>
      <c r="AG527">
        <v>0</v>
      </c>
      <c r="AI527" t="s">
        <v>796</v>
      </c>
      <c r="AJ527">
        <v>20</v>
      </c>
      <c r="AL527" t="s">
        <v>797</v>
      </c>
      <c r="AM527">
        <v>0</v>
      </c>
      <c r="AO527" t="s">
        <v>798</v>
      </c>
      <c r="AP527">
        <v>20</v>
      </c>
      <c r="AR527" t="s">
        <v>150</v>
      </c>
      <c r="AS527">
        <v>20</v>
      </c>
      <c r="AU527" t="s">
        <v>799</v>
      </c>
      <c r="AV527">
        <v>20</v>
      </c>
      <c r="AX527" t="s">
        <v>1330</v>
      </c>
    </row>
    <row r="528" spans="1:52" x14ac:dyDescent="0.25">
      <c r="A528" t="s">
        <v>1345</v>
      </c>
      <c r="B528" t="s">
        <v>1346</v>
      </c>
      <c r="C528" t="s">
        <v>142</v>
      </c>
      <c r="E528" s="19">
        <v>100</v>
      </c>
      <c r="K528" s="11">
        <v>2558</v>
      </c>
      <c r="N528" t="s">
        <v>255</v>
      </c>
      <c r="Q528" t="s">
        <v>146</v>
      </c>
      <c r="T528" t="s">
        <v>162</v>
      </c>
      <c r="W528" t="s">
        <v>854</v>
      </c>
      <c r="Z528" t="s">
        <v>258</v>
      </c>
      <c r="AD528">
        <v>0</v>
      </c>
      <c r="AG528">
        <v>0</v>
      </c>
      <c r="AI528" t="s">
        <v>796</v>
      </c>
      <c r="AJ528">
        <v>20</v>
      </c>
      <c r="AL528" t="s">
        <v>801</v>
      </c>
      <c r="AM528">
        <v>20</v>
      </c>
      <c r="AO528" t="s">
        <v>798</v>
      </c>
      <c r="AP528">
        <v>20</v>
      </c>
      <c r="AR528" t="s">
        <v>150</v>
      </c>
      <c r="AS528">
        <v>20</v>
      </c>
      <c r="AU528" t="s">
        <v>799</v>
      </c>
      <c r="AV528">
        <v>20</v>
      </c>
      <c r="AX528" t="s">
        <v>1330</v>
      </c>
    </row>
    <row r="529" spans="1:50" x14ac:dyDescent="0.25">
      <c r="A529" t="s">
        <v>1347</v>
      </c>
      <c r="B529" t="s">
        <v>1348</v>
      </c>
      <c r="C529" t="s">
        <v>142</v>
      </c>
      <c r="E529" s="19">
        <v>100</v>
      </c>
      <c r="K529" s="11">
        <v>2558</v>
      </c>
      <c r="N529" t="s">
        <v>255</v>
      </c>
      <c r="Q529" t="s">
        <v>146</v>
      </c>
      <c r="T529" t="s">
        <v>162</v>
      </c>
      <c r="W529" t="s">
        <v>854</v>
      </c>
      <c r="Z529" t="s">
        <v>258</v>
      </c>
      <c r="AD529">
        <v>0</v>
      </c>
      <c r="AG529">
        <v>0</v>
      </c>
      <c r="AI529" t="s">
        <v>796</v>
      </c>
      <c r="AJ529">
        <v>20</v>
      </c>
      <c r="AL529" t="s">
        <v>801</v>
      </c>
      <c r="AM529">
        <v>20</v>
      </c>
      <c r="AO529" t="s">
        <v>798</v>
      </c>
      <c r="AP529">
        <v>20</v>
      </c>
      <c r="AR529" t="s">
        <v>150</v>
      </c>
      <c r="AS529">
        <v>20</v>
      </c>
      <c r="AU529" t="s">
        <v>799</v>
      </c>
      <c r="AV529">
        <v>20</v>
      </c>
      <c r="AX529" t="s">
        <v>1330</v>
      </c>
    </row>
    <row r="530" spans="1:50" x14ac:dyDescent="0.25">
      <c r="A530" t="s">
        <v>1349</v>
      </c>
      <c r="B530" t="s">
        <v>1350</v>
      </c>
      <c r="C530" t="s">
        <v>142</v>
      </c>
      <c r="E530" s="19">
        <v>80</v>
      </c>
      <c r="K530" s="11">
        <v>2306</v>
      </c>
      <c r="N530" t="s">
        <v>804</v>
      </c>
      <c r="Q530" t="s">
        <v>168</v>
      </c>
      <c r="T530" t="s">
        <v>339</v>
      </c>
      <c r="W530" t="s">
        <v>854</v>
      </c>
      <c r="Z530" t="s">
        <v>258</v>
      </c>
      <c r="AD530">
        <v>0</v>
      </c>
      <c r="AG530">
        <v>0</v>
      </c>
      <c r="AI530" t="s">
        <v>800</v>
      </c>
      <c r="AJ530">
        <v>0</v>
      </c>
      <c r="AL530" t="s">
        <v>801</v>
      </c>
      <c r="AM530">
        <v>20</v>
      </c>
      <c r="AO530" t="s">
        <v>798</v>
      </c>
      <c r="AP530">
        <v>20</v>
      </c>
      <c r="AR530" t="s">
        <v>150</v>
      </c>
      <c r="AS530">
        <v>20</v>
      </c>
      <c r="AU530" t="s">
        <v>799</v>
      </c>
      <c r="AV530">
        <v>20</v>
      </c>
    </row>
    <row r="531" spans="1:50" x14ac:dyDescent="0.25">
      <c r="A531" t="s">
        <v>1351</v>
      </c>
      <c r="B531" t="s">
        <v>1352</v>
      </c>
      <c r="C531" t="s">
        <v>142</v>
      </c>
      <c r="E531" s="19">
        <v>40</v>
      </c>
      <c r="K531" s="11">
        <v>2232</v>
      </c>
      <c r="N531" t="s">
        <v>804</v>
      </c>
      <c r="Q531" t="s">
        <v>146</v>
      </c>
      <c r="T531" t="s">
        <v>162</v>
      </c>
      <c r="W531" t="s">
        <v>854</v>
      </c>
      <c r="Z531" t="s">
        <v>258</v>
      </c>
      <c r="AD531">
        <v>0</v>
      </c>
      <c r="AG531">
        <v>0</v>
      </c>
      <c r="AI531" t="s">
        <v>796</v>
      </c>
      <c r="AJ531">
        <v>20</v>
      </c>
      <c r="AL531" t="s">
        <v>855</v>
      </c>
      <c r="AM531">
        <v>0</v>
      </c>
      <c r="AO531" t="s">
        <v>258</v>
      </c>
      <c r="AP531">
        <v>0</v>
      </c>
      <c r="AR531" t="s">
        <v>258</v>
      </c>
      <c r="AS531">
        <v>0</v>
      </c>
      <c r="AU531" t="s">
        <v>799</v>
      </c>
      <c r="AV531">
        <v>20</v>
      </c>
      <c r="AX531" t="s">
        <v>1353</v>
      </c>
    </row>
    <row r="532" spans="1:50" x14ac:dyDescent="0.25">
      <c r="A532" t="s">
        <v>1354</v>
      </c>
      <c r="B532" t="s">
        <v>1355</v>
      </c>
      <c r="C532" t="s">
        <v>142</v>
      </c>
      <c r="E532" s="19">
        <v>100</v>
      </c>
      <c r="K532" s="11">
        <v>2232</v>
      </c>
      <c r="N532" t="s">
        <v>804</v>
      </c>
      <c r="Q532" t="s">
        <v>146</v>
      </c>
      <c r="T532" t="s">
        <v>162</v>
      </c>
      <c r="W532" t="s">
        <v>854</v>
      </c>
      <c r="Z532" t="s">
        <v>258</v>
      </c>
      <c r="AD532">
        <v>0</v>
      </c>
      <c r="AG532">
        <v>0</v>
      </c>
      <c r="AI532" t="s">
        <v>796</v>
      </c>
      <c r="AJ532">
        <v>20</v>
      </c>
      <c r="AL532" t="s">
        <v>801</v>
      </c>
      <c r="AM532">
        <v>20</v>
      </c>
      <c r="AO532" t="s">
        <v>798</v>
      </c>
      <c r="AP532">
        <v>20</v>
      </c>
      <c r="AR532" t="s">
        <v>150</v>
      </c>
      <c r="AS532">
        <v>20</v>
      </c>
      <c r="AU532" t="s">
        <v>799</v>
      </c>
      <c r="AV532">
        <v>20</v>
      </c>
    </row>
    <row r="533" spans="1:50" x14ac:dyDescent="0.25">
      <c r="A533" t="s">
        <v>1356</v>
      </c>
      <c r="B533" t="s">
        <v>1357</v>
      </c>
      <c r="C533" t="s">
        <v>142</v>
      </c>
      <c r="E533" s="19">
        <v>100</v>
      </c>
      <c r="K533" s="11">
        <v>2232</v>
      </c>
      <c r="N533" t="s">
        <v>804</v>
      </c>
      <c r="Q533" t="s">
        <v>146</v>
      </c>
      <c r="T533" t="s">
        <v>162</v>
      </c>
      <c r="W533" t="s">
        <v>854</v>
      </c>
      <c r="Z533" t="s">
        <v>258</v>
      </c>
      <c r="AD533">
        <v>0</v>
      </c>
      <c r="AG533">
        <v>0</v>
      </c>
      <c r="AI533" t="s">
        <v>796</v>
      </c>
      <c r="AJ533">
        <v>20</v>
      </c>
      <c r="AL533" t="s">
        <v>801</v>
      </c>
      <c r="AM533">
        <v>20</v>
      </c>
      <c r="AO533" t="s">
        <v>798</v>
      </c>
      <c r="AP533">
        <v>20</v>
      </c>
      <c r="AR533" t="s">
        <v>150</v>
      </c>
      <c r="AS533">
        <v>20</v>
      </c>
      <c r="AU533" t="s">
        <v>799</v>
      </c>
      <c r="AV533">
        <v>20</v>
      </c>
    </row>
    <row r="534" spans="1:50" x14ac:dyDescent="0.25">
      <c r="A534" t="s">
        <v>1358</v>
      </c>
      <c r="B534" t="s">
        <v>1359</v>
      </c>
      <c r="C534" t="s">
        <v>142</v>
      </c>
      <c r="E534" s="19">
        <v>80</v>
      </c>
      <c r="K534" s="11">
        <v>2232</v>
      </c>
      <c r="N534" t="s">
        <v>804</v>
      </c>
      <c r="Q534" t="s">
        <v>146</v>
      </c>
      <c r="T534" t="s">
        <v>162</v>
      </c>
      <c r="W534" t="s">
        <v>854</v>
      </c>
      <c r="Z534" t="s">
        <v>258</v>
      </c>
      <c r="AD534">
        <v>0</v>
      </c>
      <c r="AG534">
        <v>0</v>
      </c>
      <c r="AI534" t="s">
        <v>796</v>
      </c>
      <c r="AJ534">
        <v>20</v>
      </c>
      <c r="AL534" t="s">
        <v>797</v>
      </c>
      <c r="AM534">
        <v>0</v>
      </c>
      <c r="AO534" t="s">
        <v>798</v>
      </c>
      <c r="AP534">
        <v>20</v>
      </c>
      <c r="AR534" t="s">
        <v>150</v>
      </c>
      <c r="AS534">
        <v>20</v>
      </c>
      <c r="AU534" t="s">
        <v>799</v>
      </c>
      <c r="AV534">
        <v>20</v>
      </c>
    </row>
    <row r="535" spans="1:50" x14ac:dyDescent="0.25">
      <c r="A535" s="27" t="s">
        <v>1360</v>
      </c>
      <c r="B535" s="27" t="s">
        <v>1361</v>
      </c>
      <c r="C535" t="s">
        <v>142</v>
      </c>
      <c r="E535" s="19">
        <v>60</v>
      </c>
      <c r="K535" s="11">
        <v>2232</v>
      </c>
      <c r="N535" t="s">
        <v>804</v>
      </c>
      <c r="Q535" t="s">
        <v>146</v>
      </c>
      <c r="T535" t="s">
        <v>162</v>
      </c>
      <c r="W535" t="s">
        <v>854</v>
      </c>
      <c r="Z535" t="s">
        <v>258</v>
      </c>
      <c r="AD535">
        <v>0</v>
      </c>
      <c r="AG535">
        <v>0</v>
      </c>
      <c r="AI535" t="s">
        <v>796</v>
      </c>
      <c r="AJ535">
        <v>20</v>
      </c>
      <c r="AL535" t="s">
        <v>855</v>
      </c>
      <c r="AM535">
        <v>0</v>
      </c>
      <c r="AO535" t="s">
        <v>798</v>
      </c>
      <c r="AP535">
        <v>20</v>
      </c>
      <c r="AR535" t="s">
        <v>258</v>
      </c>
      <c r="AS535">
        <v>0</v>
      </c>
      <c r="AU535" t="s">
        <v>799</v>
      </c>
      <c r="AV535">
        <v>20</v>
      </c>
    </row>
    <row r="536" spans="1:50" x14ac:dyDescent="0.25">
      <c r="A536" t="s">
        <v>1364</v>
      </c>
      <c r="B536" t="s">
        <v>1365</v>
      </c>
      <c r="C536" t="s">
        <v>142</v>
      </c>
      <c r="E536" s="19">
        <v>100</v>
      </c>
      <c r="K536" s="11">
        <v>2345</v>
      </c>
      <c r="N536" t="s">
        <v>804</v>
      </c>
      <c r="Q536" t="s">
        <v>146</v>
      </c>
      <c r="T536" t="s">
        <v>162</v>
      </c>
      <c r="W536" t="s">
        <v>805</v>
      </c>
      <c r="Z536" t="s">
        <v>258</v>
      </c>
      <c r="AD536">
        <v>0</v>
      </c>
      <c r="AG536">
        <v>0</v>
      </c>
      <c r="AI536" t="s">
        <v>796</v>
      </c>
      <c r="AJ536">
        <v>20</v>
      </c>
      <c r="AL536" t="s">
        <v>801</v>
      </c>
      <c r="AM536">
        <v>20</v>
      </c>
      <c r="AO536" t="s">
        <v>798</v>
      </c>
      <c r="AP536">
        <v>20</v>
      </c>
      <c r="AR536" t="s">
        <v>150</v>
      </c>
      <c r="AS536">
        <v>20</v>
      </c>
      <c r="AU536" t="s">
        <v>799</v>
      </c>
      <c r="AV536">
        <v>20</v>
      </c>
    </row>
    <row r="537" spans="1:50" x14ac:dyDescent="0.25">
      <c r="A537" t="s">
        <v>1366</v>
      </c>
      <c r="B537" t="s">
        <v>1367</v>
      </c>
      <c r="C537" t="s">
        <v>142</v>
      </c>
      <c r="E537" s="19">
        <v>100</v>
      </c>
      <c r="K537" s="11">
        <v>2345</v>
      </c>
      <c r="N537" t="s">
        <v>804</v>
      </c>
      <c r="Q537" t="s">
        <v>146</v>
      </c>
      <c r="T537" t="s">
        <v>162</v>
      </c>
      <c r="W537" t="s">
        <v>854</v>
      </c>
      <c r="Z537" t="s">
        <v>258</v>
      </c>
      <c r="AD537">
        <v>0</v>
      </c>
      <c r="AG537">
        <v>0</v>
      </c>
      <c r="AI537" t="s">
        <v>796</v>
      </c>
      <c r="AJ537">
        <v>20</v>
      </c>
      <c r="AL537" t="s">
        <v>801</v>
      </c>
      <c r="AM537">
        <v>20</v>
      </c>
      <c r="AO537" t="s">
        <v>798</v>
      </c>
      <c r="AP537">
        <v>20</v>
      </c>
      <c r="AR537" t="s">
        <v>150</v>
      </c>
      <c r="AS537">
        <v>20</v>
      </c>
      <c r="AU537" t="s">
        <v>799</v>
      </c>
      <c r="AV537">
        <v>20</v>
      </c>
    </row>
    <row r="538" spans="1:50" x14ac:dyDescent="0.25">
      <c r="A538" t="s">
        <v>1368</v>
      </c>
      <c r="B538" t="s">
        <v>1369</v>
      </c>
      <c r="C538" t="s">
        <v>142</v>
      </c>
      <c r="E538" s="19">
        <v>100</v>
      </c>
      <c r="K538" s="11">
        <v>2345</v>
      </c>
      <c r="N538" t="s">
        <v>804</v>
      </c>
      <c r="Q538" t="s">
        <v>146</v>
      </c>
      <c r="T538" t="s">
        <v>162</v>
      </c>
      <c r="W538" t="s">
        <v>854</v>
      </c>
      <c r="Z538" t="s">
        <v>258</v>
      </c>
      <c r="AD538">
        <v>0</v>
      </c>
      <c r="AG538">
        <v>0</v>
      </c>
      <c r="AI538" t="s">
        <v>796</v>
      </c>
      <c r="AJ538">
        <v>20</v>
      </c>
      <c r="AL538" t="s">
        <v>801</v>
      </c>
      <c r="AM538">
        <v>20</v>
      </c>
      <c r="AO538" t="s">
        <v>798</v>
      </c>
      <c r="AP538">
        <v>20</v>
      </c>
      <c r="AR538" t="s">
        <v>150</v>
      </c>
      <c r="AS538">
        <v>20</v>
      </c>
      <c r="AU538" t="s">
        <v>799</v>
      </c>
      <c r="AV538">
        <v>20</v>
      </c>
    </row>
    <row r="539" spans="1:50" x14ac:dyDescent="0.25">
      <c r="A539" t="s">
        <v>1370</v>
      </c>
      <c r="B539" t="s">
        <v>1371</v>
      </c>
      <c r="C539" t="s">
        <v>142</v>
      </c>
      <c r="E539" s="19">
        <v>80</v>
      </c>
      <c r="K539" s="11">
        <v>2345</v>
      </c>
      <c r="N539" t="s">
        <v>804</v>
      </c>
      <c r="Q539" t="s">
        <v>146</v>
      </c>
      <c r="T539" t="s">
        <v>162</v>
      </c>
      <c r="W539" t="s">
        <v>805</v>
      </c>
      <c r="Z539" t="s">
        <v>258</v>
      </c>
      <c r="AD539">
        <v>0</v>
      </c>
      <c r="AG539">
        <v>0</v>
      </c>
      <c r="AI539" t="s">
        <v>796</v>
      </c>
      <c r="AJ539">
        <v>20</v>
      </c>
      <c r="AL539" t="s">
        <v>797</v>
      </c>
      <c r="AM539">
        <v>0</v>
      </c>
      <c r="AO539" t="s">
        <v>798</v>
      </c>
      <c r="AP539">
        <v>20</v>
      </c>
      <c r="AR539" t="s">
        <v>150</v>
      </c>
      <c r="AS539">
        <v>20</v>
      </c>
      <c r="AU539" t="s">
        <v>799</v>
      </c>
      <c r="AV539">
        <v>20</v>
      </c>
    </row>
    <row r="540" spans="1:50" x14ac:dyDescent="0.25">
      <c r="A540" t="s">
        <v>1372</v>
      </c>
      <c r="B540" t="s">
        <v>1373</v>
      </c>
      <c r="C540" t="s">
        <v>142</v>
      </c>
      <c r="E540" s="19">
        <v>100</v>
      </c>
      <c r="K540" s="11">
        <v>2345</v>
      </c>
      <c r="N540" t="s">
        <v>804</v>
      </c>
      <c r="Q540" t="s">
        <v>146</v>
      </c>
      <c r="T540" t="s">
        <v>795</v>
      </c>
      <c r="W540" t="s">
        <v>854</v>
      </c>
      <c r="Z540" t="s">
        <v>258</v>
      </c>
      <c r="AD540">
        <v>0</v>
      </c>
      <c r="AG540">
        <v>0</v>
      </c>
      <c r="AI540" t="s">
        <v>796</v>
      </c>
      <c r="AJ540">
        <v>20</v>
      </c>
      <c r="AL540" t="s">
        <v>801</v>
      </c>
      <c r="AM540">
        <v>20</v>
      </c>
      <c r="AO540" t="s">
        <v>798</v>
      </c>
      <c r="AP540">
        <v>20</v>
      </c>
      <c r="AR540" t="s">
        <v>150</v>
      </c>
      <c r="AS540">
        <v>20</v>
      </c>
      <c r="AU540" t="s">
        <v>799</v>
      </c>
      <c r="AV540">
        <v>20</v>
      </c>
    </row>
    <row r="541" spans="1:50" x14ac:dyDescent="0.25">
      <c r="A541" s="23" t="s">
        <v>1374</v>
      </c>
      <c r="B541" s="23" t="s">
        <v>1375</v>
      </c>
      <c r="C541" t="s">
        <v>142</v>
      </c>
      <c r="E541" s="19">
        <v>100</v>
      </c>
      <c r="K541" s="11">
        <v>2345</v>
      </c>
      <c r="N541" t="s">
        <v>804</v>
      </c>
      <c r="Q541" t="s">
        <v>146</v>
      </c>
      <c r="T541" t="s">
        <v>795</v>
      </c>
      <c r="W541" t="s">
        <v>854</v>
      </c>
      <c r="Z541" t="s">
        <v>258</v>
      </c>
      <c r="AD541">
        <v>0</v>
      </c>
      <c r="AG541">
        <v>0</v>
      </c>
      <c r="AI541" t="s">
        <v>796</v>
      </c>
      <c r="AJ541">
        <v>20</v>
      </c>
      <c r="AL541" t="s">
        <v>801</v>
      </c>
      <c r="AM541">
        <v>20</v>
      </c>
      <c r="AO541" t="s">
        <v>798</v>
      </c>
      <c r="AP541">
        <v>20</v>
      </c>
      <c r="AR541" t="s">
        <v>150</v>
      </c>
      <c r="AS541">
        <v>20</v>
      </c>
      <c r="AU541" t="s">
        <v>799</v>
      </c>
      <c r="AV541">
        <v>20</v>
      </c>
    </row>
    <row r="542" spans="1:50" x14ac:dyDescent="0.25">
      <c r="A542" s="23" t="s">
        <v>1376</v>
      </c>
      <c r="B542" s="23" t="s">
        <v>1377</v>
      </c>
      <c r="C542" t="s">
        <v>142</v>
      </c>
      <c r="E542" s="19">
        <v>100</v>
      </c>
      <c r="K542" s="11">
        <v>2345</v>
      </c>
      <c r="N542" t="s">
        <v>804</v>
      </c>
      <c r="Q542" t="s">
        <v>146</v>
      </c>
      <c r="T542" t="s">
        <v>795</v>
      </c>
      <c r="W542" t="s">
        <v>854</v>
      </c>
      <c r="Z542" t="s">
        <v>258</v>
      </c>
      <c r="AD542">
        <v>0</v>
      </c>
      <c r="AG542">
        <v>0</v>
      </c>
      <c r="AI542" t="s">
        <v>796</v>
      </c>
      <c r="AJ542">
        <v>20</v>
      </c>
      <c r="AL542" t="s">
        <v>801</v>
      </c>
      <c r="AM542">
        <v>20</v>
      </c>
      <c r="AO542" t="s">
        <v>798</v>
      </c>
      <c r="AP542">
        <v>20</v>
      </c>
      <c r="AR542" t="s">
        <v>150</v>
      </c>
      <c r="AS542">
        <v>20</v>
      </c>
      <c r="AU542" t="s">
        <v>799</v>
      </c>
      <c r="AV542">
        <v>20</v>
      </c>
    </row>
    <row r="543" spans="1:50" x14ac:dyDescent="0.25">
      <c r="A543" s="23" t="s">
        <v>1378</v>
      </c>
      <c r="B543" s="23" t="s">
        <v>1379</v>
      </c>
      <c r="C543" t="s">
        <v>142</v>
      </c>
      <c r="E543" s="19">
        <v>80</v>
      </c>
      <c r="K543" s="11">
        <v>2345</v>
      </c>
      <c r="N543" t="s">
        <v>804</v>
      </c>
      <c r="Q543" t="s">
        <v>146</v>
      </c>
      <c r="T543" t="s">
        <v>795</v>
      </c>
      <c r="W543" t="s">
        <v>854</v>
      </c>
      <c r="Z543" t="s">
        <v>258</v>
      </c>
      <c r="AD543">
        <v>0</v>
      </c>
      <c r="AG543">
        <v>0</v>
      </c>
      <c r="AI543" t="s">
        <v>800</v>
      </c>
      <c r="AJ543">
        <v>0</v>
      </c>
      <c r="AL543" t="s">
        <v>801</v>
      </c>
      <c r="AM543">
        <v>20</v>
      </c>
      <c r="AO543" t="s">
        <v>798</v>
      </c>
      <c r="AP543">
        <v>20</v>
      </c>
      <c r="AR543" t="s">
        <v>150</v>
      </c>
      <c r="AS543">
        <v>20</v>
      </c>
      <c r="AU543" t="s">
        <v>799</v>
      </c>
      <c r="AV543">
        <v>20</v>
      </c>
    </row>
    <row r="544" spans="1:50" x14ac:dyDescent="0.25">
      <c r="A544" s="23" t="s">
        <v>1380</v>
      </c>
      <c r="B544" s="23" t="s">
        <v>1381</v>
      </c>
      <c r="C544" t="s">
        <v>142</v>
      </c>
      <c r="E544" s="19">
        <v>100</v>
      </c>
      <c r="K544" s="11">
        <v>2345</v>
      </c>
      <c r="N544" t="s">
        <v>804</v>
      </c>
      <c r="Q544" t="s">
        <v>146</v>
      </c>
      <c r="T544" t="s">
        <v>795</v>
      </c>
      <c r="W544" t="s">
        <v>854</v>
      </c>
      <c r="Z544" t="s">
        <v>258</v>
      </c>
      <c r="AD544">
        <v>0</v>
      </c>
      <c r="AG544">
        <v>0</v>
      </c>
      <c r="AI544" t="s">
        <v>796</v>
      </c>
      <c r="AJ544">
        <v>20</v>
      </c>
      <c r="AL544" t="s">
        <v>801</v>
      </c>
      <c r="AM544">
        <v>20</v>
      </c>
      <c r="AO544" t="s">
        <v>798</v>
      </c>
      <c r="AP544">
        <v>20</v>
      </c>
      <c r="AR544" t="s">
        <v>150</v>
      </c>
      <c r="AS544">
        <v>20</v>
      </c>
      <c r="AU544" t="s">
        <v>799</v>
      </c>
      <c r="AV544">
        <v>20</v>
      </c>
    </row>
    <row r="545" spans="1:50" x14ac:dyDescent="0.25">
      <c r="A545" s="27" t="s">
        <v>1384</v>
      </c>
      <c r="B545" s="27" t="s">
        <v>1385</v>
      </c>
      <c r="C545" t="s">
        <v>142</v>
      </c>
      <c r="E545" s="19">
        <v>100</v>
      </c>
      <c r="K545" s="11">
        <v>2477</v>
      </c>
      <c r="N545" t="s">
        <v>804</v>
      </c>
      <c r="Q545" t="s">
        <v>146</v>
      </c>
      <c r="T545" t="s">
        <v>162</v>
      </c>
      <c r="W545" t="s">
        <v>854</v>
      </c>
      <c r="Z545" t="s">
        <v>258</v>
      </c>
      <c r="AD545">
        <v>0</v>
      </c>
      <c r="AG545">
        <v>0</v>
      </c>
      <c r="AI545" t="s">
        <v>796</v>
      </c>
      <c r="AJ545">
        <v>20</v>
      </c>
      <c r="AL545" t="s">
        <v>801</v>
      </c>
      <c r="AM545">
        <v>20</v>
      </c>
      <c r="AO545" t="s">
        <v>798</v>
      </c>
      <c r="AP545">
        <v>20</v>
      </c>
      <c r="AR545" t="s">
        <v>150</v>
      </c>
      <c r="AS545">
        <v>20</v>
      </c>
      <c r="AU545" t="s">
        <v>799</v>
      </c>
      <c r="AV545">
        <v>20</v>
      </c>
      <c r="AX545" t="s">
        <v>1386</v>
      </c>
    </row>
    <row r="546" spans="1:50" x14ac:dyDescent="0.25">
      <c r="A546" s="27" t="s">
        <v>1382</v>
      </c>
      <c r="B546" s="27" t="s">
        <v>1383</v>
      </c>
      <c r="C546" t="s">
        <v>142</v>
      </c>
      <c r="E546" s="19">
        <v>100</v>
      </c>
      <c r="K546" s="11">
        <v>2345</v>
      </c>
      <c r="N546" t="s">
        <v>804</v>
      </c>
      <c r="Q546" t="s">
        <v>146</v>
      </c>
      <c r="T546" t="s">
        <v>795</v>
      </c>
      <c r="W546" t="s">
        <v>854</v>
      </c>
      <c r="Z546" t="s">
        <v>258</v>
      </c>
      <c r="AD546">
        <v>0</v>
      </c>
      <c r="AG546">
        <v>0</v>
      </c>
      <c r="AI546" t="s">
        <v>796</v>
      </c>
      <c r="AJ546">
        <v>20</v>
      </c>
      <c r="AL546" t="s">
        <v>801</v>
      </c>
      <c r="AM546">
        <v>20</v>
      </c>
      <c r="AO546" t="s">
        <v>798</v>
      </c>
      <c r="AP546">
        <v>20</v>
      </c>
      <c r="AR546" t="s">
        <v>150</v>
      </c>
      <c r="AS546">
        <v>20</v>
      </c>
      <c r="AU546" t="s">
        <v>799</v>
      </c>
      <c r="AV546">
        <v>20</v>
      </c>
    </row>
    <row r="547" spans="1:50" x14ac:dyDescent="0.25">
      <c r="A547" s="27" t="s">
        <v>1387</v>
      </c>
      <c r="B547" s="27" t="s">
        <v>1388</v>
      </c>
      <c r="C547" t="s">
        <v>142</v>
      </c>
      <c r="E547" s="19">
        <v>100</v>
      </c>
      <c r="K547" s="11">
        <v>2477</v>
      </c>
      <c r="N547" t="s">
        <v>804</v>
      </c>
      <c r="Q547" t="s">
        <v>146</v>
      </c>
      <c r="T547" t="s">
        <v>162</v>
      </c>
      <c r="W547" t="s">
        <v>854</v>
      </c>
      <c r="Z547" t="s">
        <v>258</v>
      </c>
      <c r="AD547">
        <v>0</v>
      </c>
      <c r="AG547">
        <v>0</v>
      </c>
      <c r="AI547" t="s">
        <v>796</v>
      </c>
      <c r="AJ547">
        <v>20</v>
      </c>
      <c r="AL547" t="s">
        <v>801</v>
      </c>
      <c r="AM547">
        <v>20</v>
      </c>
      <c r="AO547" t="s">
        <v>798</v>
      </c>
      <c r="AP547">
        <v>20</v>
      </c>
      <c r="AR547" t="s">
        <v>150</v>
      </c>
      <c r="AS547">
        <v>20</v>
      </c>
      <c r="AU547" t="s">
        <v>799</v>
      </c>
      <c r="AV547">
        <v>20</v>
      </c>
    </row>
    <row r="548" spans="1:50" x14ac:dyDescent="0.25">
      <c r="A548" s="27" t="s">
        <v>1389</v>
      </c>
      <c r="B548" s="27" t="s">
        <v>1390</v>
      </c>
      <c r="C548" t="s">
        <v>142</v>
      </c>
      <c r="E548" s="19">
        <v>100</v>
      </c>
      <c r="K548" s="11">
        <v>2732</v>
      </c>
      <c r="N548" t="s">
        <v>804</v>
      </c>
      <c r="Q548" t="s">
        <v>146</v>
      </c>
      <c r="T548" t="s">
        <v>162</v>
      </c>
      <c r="W548" t="s">
        <v>854</v>
      </c>
      <c r="Z548" t="s">
        <v>258</v>
      </c>
      <c r="AD548">
        <v>0</v>
      </c>
      <c r="AG548">
        <v>0</v>
      </c>
      <c r="AI548" t="s">
        <v>796</v>
      </c>
      <c r="AJ548">
        <v>20</v>
      </c>
      <c r="AL548" t="s">
        <v>801</v>
      </c>
      <c r="AM548">
        <v>20</v>
      </c>
      <c r="AO548" t="s">
        <v>798</v>
      </c>
      <c r="AP548">
        <v>20</v>
      </c>
      <c r="AR548" t="s">
        <v>150</v>
      </c>
      <c r="AS548">
        <v>20</v>
      </c>
      <c r="AU548" t="s">
        <v>799</v>
      </c>
      <c r="AV548">
        <v>20</v>
      </c>
      <c r="AX548" t="s">
        <v>1286</v>
      </c>
    </row>
    <row r="549" spans="1:50" x14ac:dyDescent="0.25">
      <c r="A549" s="27" t="s">
        <v>1391</v>
      </c>
      <c r="B549" s="27" t="s">
        <v>1392</v>
      </c>
      <c r="C549" t="s">
        <v>142</v>
      </c>
      <c r="E549" s="19">
        <v>100</v>
      </c>
      <c r="K549" s="11">
        <v>2732</v>
      </c>
      <c r="N549" t="s">
        <v>804</v>
      </c>
      <c r="Q549" t="s">
        <v>146</v>
      </c>
      <c r="T549" t="s">
        <v>162</v>
      </c>
      <c r="W549" t="s">
        <v>854</v>
      </c>
      <c r="Z549" t="s">
        <v>258</v>
      </c>
      <c r="AD549">
        <v>0</v>
      </c>
      <c r="AG549">
        <v>0</v>
      </c>
      <c r="AI549" t="s">
        <v>796</v>
      </c>
      <c r="AJ549">
        <v>20</v>
      </c>
      <c r="AL549" t="s">
        <v>801</v>
      </c>
      <c r="AM549">
        <v>20</v>
      </c>
      <c r="AO549" t="s">
        <v>798</v>
      </c>
      <c r="AP549">
        <v>20</v>
      </c>
      <c r="AR549" t="s">
        <v>150</v>
      </c>
      <c r="AS549">
        <v>20</v>
      </c>
      <c r="AU549" t="s">
        <v>799</v>
      </c>
      <c r="AV549">
        <v>20</v>
      </c>
      <c r="AX549" t="s">
        <v>924</v>
      </c>
    </row>
    <row r="550" spans="1:50" x14ac:dyDescent="0.25">
      <c r="A550" s="27" t="s">
        <v>1393</v>
      </c>
      <c r="B550" s="27" t="s">
        <v>1394</v>
      </c>
      <c r="C550" t="s">
        <v>142</v>
      </c>
      <c r="E550" s="19">
        <v>100</v>
      </c>
      <c r="K550" s="11">
        <v>2732</v>
      </c>
      <c r="N550" t="s">
        <v>804</v>
      </c>
      <c r="Q550" t="s">
        <v>146</v>
      </c>
      <c r="T550" t="s">
        <v>795</v>
      </c>
      <c r="W550" t="s">
        <v>854</v>
      </c>
      <c r="Z550" t="s">
        <v>258</v>
      </c>
      <c r="AD550">
        <v>0</v>
      </c>
      <c r="AG550">
        <v>0</v>
      </c>
      <c r="AI550" t="s">
        <v>796</v>
      </c>
      <c r="AJ550">
        <v>20</v>
      </c>
      <c r="AL550" t="s">
        <v>801</v>
      </c>
      <c r="AM550">
        <v>20</v>
      </c>
      <c r="AO550" t="s">
        <v>798</v>
      </c>
      <c r="AP550">
        <v>20</v>
      </c>
      <c r="AR550" t="s">
        <v>150</v>
      </c>
      <c r="AS550">
        <v>20</v>
      </c>
      <c r="AU550" t="s">
        <v>799</v>
      </c>
      <c r="AV550">
        <v>20</v>
      </c>
      <c r="AX550" t="s">
        <v>1286</v>
      </c>
    </row>
    <row r="551" spans="1:50" x14ac:dyDescent="0.25">
      <c r="A551" t="s">
        <v>1395</v>
      </c>
      <c r="B551" t="s">
        <v>1396</v>
      </c>
      <c r="C551" t="s">
        <v>142</v>
      </c>
      <c r="E551" s="19">
        <v>100</v>
      </c>
      <c r="K551" s="11">
        <v>2732</v>
      </c>
      <c r="N551" t="s">
        <v>804</v>
      </c>
      <c r="Q551" t="s">
        <v>146</v>
      </c>
      <c r="T551" t="s">
        <v>147</v>
      </c>
      <c r="W551" t="s">
        <v>854</v>
      </c>
      <c r="Z551" t="s">
        <v>258</v>
      </c>
      <c r="AD551">
        <v>0</v>
      </c>
      <c r="AG551">
        <v>0</v>
      </c>
      <c r="AI551" t="s">
        <v>796</v>
      </c>
      <c r="AJ551">
        <v>20</v>
      </c>
      <c r="AL551" t="s">
        <v>801</v>
      </c>
      <c r="AM551">
        <v>20</v>
      </c>
      <c r="AO551" t="s">
        <v>798</v>
      </c>
      <c r="AP551">
        <v>20</v>
      </c>
      <c r="AR551" t="s">
        <v>150</v>
      </c>
      <c r="AS551">
        <v>20</v>
      </c>
      <c r="AU551" t="s">
        <v>799</v>
      </c>
      <c r="AV551">
        <v>20</v>
      </c>
      <c r="AX551" t="s">
        <v>1286</v>
      </c>
    </row>
    <row r="552" spans="1:50" x14ac:dyDescent="0.25">
      <c r="A552" t="s">
        <v>1397</v>
      </c>
      <c r="B552" t="s">
        <v>1398</v>
      </c>
      <c r="C552" t="s">
        <v>142</v>
      </c>
      <c r="E552" s="19">
        <v>100</v>
      </c>
      <c r="K552" s="11">
        <v>2732</v>
      </c>
      <c r="N552" t="s">
        <v>804</v>
      </c>
      <c r="Q552" t="s">
        <v>146</v>
      </c>
      <c r="T552" t="s">
        <v>162</v>
      </c>
      <c r="W552" t="s">
        <v>854</v>
      </c>
      <c r="Z552" t="s">
        <v>258</v>
      </c>
      <c r="AD552">
        <v>0</v>
      </c>
      <c r="AG552">
        <v>0</v>
      </c>
      <c r="AI552" t="s">
        <v>796</v>
      </c>
      <c r="AJ552">
        <v>20</v>
      </c>
      <c r="AL552" t="s">
        <v>801</v>
      </c>
      <c r="AM552">
        <v>20</v>
      </c>
      <c r="AO552" t="s">
        <v>798</v>
      </c>
      <c r="AP552">
        <v>20</v>
      </c>
      <c r="AR552" t="s">
        <v>150</v>
      </c>
      <c r="AS552">
        <v>20</v>
      </c>
      <c r="AU552" t="s">
        <v>799</v>
      </c>
      <c r="AV552">
        <v>20</v>
      </c>
      <c r="AX552" t="s">
        <v>1286</v>
      </c>
    </row>
    <row r="553" spans="1:50" x14ac:dyDescent="0.25">
      <c r="A553" t="s">
        <v>1399</v>
      </c>
      <c r="B553" t="s">
        <v>1400</v>
      </c>
      <c r="C553" t="s">
        <v>142</v>
      </c>
      <c r="E553" s="19">
        <v>100</v>
      </c>
      <c r="K553" s="11">
        <v>2732</v>
      </c>
      <c r="N553" t="s">
        <v>804</v>
      </c>
      <c r="Q553" t="s">
        <v>146</v>
      </c>
      <c r="T553" t="s">
        <v>795</v>
      </c>
      <c r="W553" t="s">
        <v>854</v>
      </c>
      <c r="Z553" t="s">
        <v>258</v>
      </c>
      <c r="AD553">
        <v>0</v>
      </c>
      <c r="AG553">
        <v>0</v>
      </c>
      <c r="AI553" t="s">
        <v>796</v>
      </c>
      <c r="AJ553">
        <v>20</v>
      </c>
      <c r="AL553" t="s">
        <v>801</v>
      </c>
      <c r="AM553">
        <v>20</v>
      </c>
      <c r="AO553" t="s">
        <v>798</v>
      </c>
      <c r="AP553">
        <v>20</v>
      </c>
      <c r="AR553" t="s">
        <v>150</v>
      </c>
      <c r="AS553">
        <v>20</v>
      </c>
      <c r="AU553" t="s">
        <v>799</v>
      </c>
      <c r="AV553">
        <v>20</v>
      </c>
    </row>
    <row r="554" spans="1:50" x14ac:dyDescent="0.25">
      <c r="A554" t="s">
        <v>1401</v>
      </c>
      <c r="B554" t="s">
        <v>1402</v>
      </c>
      <c r="C554" t="s">
        <v>142</v>
      </c>
      <c r="E554" s="19">
        <v>100</v>
      </c>
      <c r="K554" s="11">
        <v>2732</v>
      </c>
      <c r="N554" t="s">
        <v>804</v>
      </c>
      <c r="Q554" t="s">
        <v>146</v>
      </c>
      <c r="T554" t="s">
        <v>162</v>
      </c>
      <c r="W554" t="s">
        <v>854</v>
      </c>
      <c r="Z554" t="s">
        <v>258</v>
      </c>
      <c r="AD554">
        <v>0</v>
      </c>
      <c r="AG554">
        <v>0</v>
      </c>
      <c r="AI554" t="s">
        <v>796</v>
      </c>
      <c r="AJ554">
        <v>20</v>
      </c>
      <c r="AL554" t="s">
        <v>801</v>
      </c>
      <c r="AM554">
        <v>20</v>
      </c>
      <c r="AO554" t="s">
        <v>798</v>
      </c>
      <c r="AP554">
        <v>20</v>
      </c>
      <c r="AR554" t="s">
        <v>150</v>
      </c>
      <c r="AS554">
        <v>20</v>
      </c>
      <c r="AU554" t="s">
        <v>799</v>
      </c>
      <c r="AV554">
        <v>20</v>
      </c>
    </row>
    <row r="555" spans="1:50" x14ac:dyDescent="0.25">
      <c r="A555" t="s">
        <v>1403</v>
      </c>
      <c r="B555" t="s">
        <v>1404</v>
      </c>
      <c r="C555" t="s">
        <v>142</v>
      </c>
      <c r="E555" s="19">
        <v>100</v>
      </c>
      <c r="K555" s="11">
        <v>2732</v>
      </c>
      <c r="N555" t="s">
        <v>804</v>
      </c>
      <c r="Q555" t="s">
        <v>146</v>
      </c>
      <c r="T555" t="s">
        <v>795</v>
      </c>
      <c r="W555" t="s">
        <v>805</v>
      </c>
      <c r="Z555" t="s">
        <v>258</v>
      </c>
      <c r="AD555">
        <v>0</v>
      </c>
      <c r="AG555">
        <v>0</v>
      </c>
      <c r="AI555" t="s">
        <v>796</v>
      </c>
      <c r="AJ555">
        <v>20</v>
      </c>
      <c r="AL555" t="s">
        <v>801</v>
      </c>
      <c r="AM555">
        <v>20</v>
      </c>
      <c r="AO555" t="s">
        <v>798</v>
      </c>
      <c r="AP555">
        <v>20</v>
      </c>
      <c r="AR555" t="s">
        <v>150</v>
      </c>
      <c r="AS555">
        <v>20</v>
      </c>
      <c r="AU555" t="s">
        <v>799</v>
      </c>
      <c r="AV555">
        <v>20</v>
      </c>
      <c r="AX555" t="s">
        <v>1286</v>
      </c>
    </row>
    <row r="556" spans="1:50" x14ac:dyDescent="0.25">
      <c r="A556" t="s">
        <v>1405</v>
      </c>
      <c r="B556" t="s">
        <v>1406</v>
      </c>
      <c r="C556" t="s">
        <v>142</v>
      </c>
      <c r="E556" s="19">
        <v>100</v>
      </c>
      <c r="K556" s="11">
        <v>2732</v>
      </c>
      <c r="N556" t="s">
        <v>804</v>
      </c>
      <c r="Q556" t="s">
        <v>146</v>
      </c>
      <c r="T556" t="s">
        <v>147</v>
      </c>
      <c r="W556" t="s">
        <v>854</v>
      </c>
      <c r="Z556" t="s">
        <v>258</v>
      </c>
      <c r="AD556">
        <v>0</v>
      </c>
      <c r="AG556">
        <v>0</v>
      </c>
      <c r="AI556" t="s">
        <v>796</v>
      </c>
      <c r="AJ556">
        <v>20</v>
      </c>
      <c r="AL556" t="s">
        <v>801</v>
      </c>
      <c r="AM556">
        <v>20</v>
      </c>
      <c r="AO556" t="s">
        <v>798</v>
      </c>
      <c r="AP556">
        <v>20</v>
      </c>
      <c r="AR556" t="s">
        <v>150</v>
      </c>
      <c r="AS556">
        <v>20</v>
      </c>
      <c r="AU556" t="s">
        <v>799</v>
      </c>
      <c r="AV556">
        <v>20</v>
      </c>
      <c r="AX556" t="s">
        <v>1286</v>
      </c>
    </row>
    <row r="557" spans="1:50" x14ac:dyDescent="0.25">
      <c r="A557" t="s">
        <v>1407</v>
      </c>
      <c r="B557" t="s">
        <v>1408</v>
      </c>
      <c r="C557" t="s">
        <v>142</v>
      </c>
      <c r="E557" s="19">
        <v>80</v>
      </c>
      <c r="K557" s="11">
        <v>2732</v>
      </c>
      <c r="N557" t="s">
        <v>804</v>
      </c>
      <c r="Q557" t="s">
        <v>146</v>
      </c>
      <c r="T557" t="s">
        <v>162</v>
      </c>
      <c r="W557" t="s">
        <v>854</v>
      </c>
      <c r="Z557" t="s">
        <v>258</v>
      </c>
      <c r="AD557">
        <v>0</v>
      </c>
      <c r="AG557">
        <v>0</v>
      </c>
      <c r="AI557" t="s">
        <v>800</v>
      </c>
      <c r="AJ557">
        <v>0</v>
      </c>
      <c r="AL557" t="s">
        <v>801</v>
      </c>
      <c r="AM557">
        <v>20</v>
      </c>
      <c r="AO557" t="s">
        <v>798</v>
      </c>
      <c r="AP557">
        <v>20</v>
      </c>
      <c r="AR557" t="s">
        <v>150</v>
      </c>
      <c r="AS557">
        <v>20</v>
      </c>
      <c r="AU557" t="s">
        <v>799</v>
      </c>
      <c r="AV557">
        <v>20</v>
      </c>
      <c r="AX557" t="s">
        <v>1286</v>
      </c>
    </row>
    <row r="558" spans="1:50" x14ac:dyDescent="0.25">
      <c r="A558" t="s">
        <v>1409</v>
      </c>
      <c r="B558" t="s">
        <v>1410</v>
      </c>
      <c r="C558" t="s">
        <v>142</v>
      </c>
      <c r="E558" s="19">
        <v>100</v>
      </c>
      <c r="K558" s="11">
        <v>2732</v>
      </c>
      <c r="N558" t="s">
        <v>804</v>
      </c>
      <c r="Q558" t="s">
        <v>146</v>
      </c>
      <c r="T558" t="s">
        <v>162</v>
      </c>
      <c r="W558" t="s">
        <v>854</v>
      </c>
      <c r="Z558" t="s">
        <v>258</v>
      </c>
      <c r="AD558">
        <v>0</v>
      </c>
      <c r="AG558">
        <v>0</v>
      </c>
      <c r="AI558" t="s">
        <v>796</v>
      </c>
      <c r="AJ558">
        <v>20</v>
      </c>
      <c r="AL558" t="s">
        <v>801</v>
      </c>
      <c r="AM558">
        <v>20</v>
      </c>
      <c r="AO558" t="s">
        <v>798</v>
      </c>
      <c r="AP558">
        <v>20</v>
      </c>
      <c r="AR558" t="s">
        <v>150</v>
      </c>
      <c r="AS558">
        <v>20</v>
      </c>
      <c r="AU558" t="s">
        <v>799</v>
      </c>
      <c r="AV558">
        <v>20</v>
      </c>
      <c r="AX558" t="s">
        <v>1286</v>
      </c>
    </row>
    <row r="559" spans="1:50" x14ac:dyDescent="0.25">
      <c r="A559" t="s">
        <v>1411</v>
      </c>
      <c r="B559" t="s">
        <v>1412</v>
      </c>
      <c r="C559" t="s">
        <v>142</v>
      </c>
      <c r="E559" s="19">
        <v>100</v>
      </c>
      <c r="K559" s="11">
        <v>2732</v>
      </c>
      <c r="N559" t="s">
        <v>804</v>
      </c>
      <c r="Q559" t="s">
        <v>146</v>
      </c>
      <c r="T559" t="s">
        <v>162</v>
      </c>
      <c r="W559" t="s">
        <v>854</v>
      </c>
      <c r="Z559" t="s">
        <v>258</v>
      </c>
      <c r="AD559">
        <v>0</v>
      </c>
      <c r="AG559">
        <v>0</v>
      </c>
      <c r="AI559" t="s">
        <v>796</v>
      </c>
      <c r="AJ559">
        <v>20</v>
      </c>
      <c r="AL559" t="s">
        <v>801</v>
      </c>
      <c r="AM559">
        <v>20</v>
      </c>
      <c r="AO559" t="s">
        <v>798</v>
      </c>
      <c r="AP559">
        <v>20</v>
      </c>
      <c r="AR559" t="s">
        <v>150</v>
      </c>
      <c r="AS559">
        <v>20</v>
      </c>
      <c r="AU559" t="s">
        <v>799</v>
      </c>
      <c r="AV559">
        <v>20</v>
      </c>
      <c r="AX559" t="s">
        <v>1286</v>
      </c>
    </row>
    <row r="560" spans="1:50" x14ac:dyDescent="0.25">
      <c r="A560" t="s">
        <v>1413</v>
      </c>
      <c r="B560" t="s">
        <v>1414</v>
      </c>
      <c r="C560" t="s">
        <v>142</v>
      </c>
      <c r="E560" s="19">
        <v>100</v>
      </c>
      <c r="K560" s="11">
        <v>2723</v>
      </c>
      <c r="N560" t="s">
        <v>804</v>
      </c>
      <c r="Q560" t="s">
        <v>146</v>
      </c>
      <c r="T560" t="s">
        <v>795</v>
      </c>
      <c r="W560" t="s">
        <v>805</v>
      </c>
      <c r="Z560" t="s">
        <v>258</v>
      </c>
      <c r="AD560">
        <v>0</v>
      </c>
      <c r="AG560">
        <v>0</v>
      </c>
      <c r="AI560" t="s">
        <v>796</v>
      </c>
      <c r="AJ560">
        <v>20</v>
      </c>
      <c r="AL560" t="s">
        <v>801</v>
      </c>
      <c r="AM560">
        <v>20</v>
      </c>
      <c r="AO560" t="s">
        <v>798</v>
      </c>
      <c r="AP560">
        <v>20</v>
      </c>
      <c r="AR560" t="s">
        <v>150</v>
      </c>
      <c r="AS560">
        <v>20</v>
      </c>
      <c r="AU560" t="s">
        <v>799</v>
      </c>
      <c r="AV560">
        <v>20</v>
      </c>
      <c r="AX560" t="s">
        <v>1286</v>
      </c>
    </row>
    <row r="561" spans="1:48" x14ac:dyDescent="0.25">
      <c r="A561" t="s">
        <v>1362</v>
      </c>
      <c r="B561" t="s">
        <v>1363</v>
      </c>
      <c r="C561" t="s">
        <v>142</v>
      </c>
      <c r="E561" s="19">
        <v>80</v>
      </c>
      <c r="K561" s="11">
        <v>2477</v>
      </c>
      <c r="N561" t="s">
        <v>804</v>
      </c>
      <c r="Q561" t="s">
        <v>146</v>
      </c>
      <c r="T561" t="s">
        <v>162</v>
      </c>
      <c r="W561" t="s">
        <v>854</v>
      </c>
      <c r="Z561" t="s">
        <v>258</v>
      </c>
      <c r="AD561">
        <v>0</v>
      </c>
      <c r="AG561">
        <v>0</v>
      </c>
      <c r="AI561" t="s">
        <v>800</v>
      </c>
      <c r="AJ561">
        <v>0</v>
      </c>
      <c r="AL561" t="s">
        <v>801</v>
      </c>
      <c r="AM561">
        <v>20</v>
      </c>
      <c r="AO561" t="s">
        <v>798</v>
      </c>
      <c r="AP561">
        <v>20</v>
      </c>
      <c r="AR561" t="s">
        <v>150</v>
      </c>
      <c r="AS561">
        <v>20</v>
      </c>
      <c r="AU561" t="s">
        <v>799</v>
      </c>
      <c r="AV561">
        <v>20</v>
      </c>
    </row>
    <row r="562" spans="1:48" x14ac:dyDescent="0.25">
      <c r="A562" t="s">
        <v>1425</v>
      </c>
      <c r="B562" t="s">
        <v>1426</v>
      </c>
      <c r="C562" t="s">
        <v>142</v>
      </c>
      <c r="E562" s="19">
        <v>80</v>
      </c>
      <c r="K562" s="11">
        <v>2231</v>
      </c>
      <c r="N562" t="s">
        <v>804</v>
      </c>
      <c r="Q562" t="s">
        <v>146</v>
      </c>
      <c r="T562" t="s">
        <v>162</v>
      </c>
      <c r="W562" t="s">
        <v>854</v>
      </c>
      <c r="Z562" t="s">
        <v>150</v>
      </c>
      <c r="AC562" t="s">
        <v>796</v>
      </c>
      <c r="AD562">
        <v>0</v>
      </c>
      <c r="AF562" t="s">
        <v>797</v>
      </c>
      <c r="AG562">
        <v>0</v>
      </c>
      <c r="AI562" t="s">
        <v>796</v>
      </c>
      <c r="AJ562">
        <v>20</v>
      </c>
      <c r="AL562" t="s">
        <v>797</v>
      </c>
      <c r="AM562">
        <v>0</v>
      </c>
      <c r="AO562" t="s">
        <v>798</v>
      </c>
      <c r="AP562">
        <v>20</v>
      </c>
      <c r="AR562" t="s">
        <v>150</v>
      </c>
      <c r="AS562">
        <v>20</v>
      </c>
      <c r="AU562" t="s">
        <v>799</v>
      </c>
      <c r="AV562">
        <v>20</v>
      </c>
    </row>
    <row r="563" spans="1:48" x14ac:dyDescent="0.25">
      <c r="A563" t="s">
        <v>1427</v>
      </c>
      <c r="B563" t="s">
        <v>1428</v>
      </c>
      <c r="C563" t="s">
        <v>142</v>
      </c>
      <c r="E563" s="19">
        <v>80</v>
      </c>
      <c r="K563" s="11">
        <v>2231</v>
      </c>
      <c r="N563" t="s">
        <v>804</v>
      </c>
      <c r="Q563" t="s">
        <v>146</v>
      </c>
      <c r="T563" t="s">
        <v>190</v>
      </c>
      <c r="W563" t="s">
        <v>854</v>
      </c>
      <c r="Z563" t="s">
        <v>150</v>
      </c>
      <c r="AC563" t="s">
        <v>796</v>
      </c>
      <c r="AD563">
        <v>0</v>
      </c>
      <c r="AF563" t="s">
        <v>855</v>
      </c>
      <c r="AG563">
        <v>0</v>
      </c>
      <c r="AI563" t="s">
        <v>796</v>
      </c>
      <c r="AJ563">
        <v>20</v>
      </c>
      <c r="AL563" t="s">
        <v>855</v>
      </c>
      <c r="AM563">
        <v>0</v>
      </c>
      <c r="AO563" t="s">
        <v>798</v>
      </c>
      <c r="AP563">
        <v>20</v>
      </c>
      <c r="AR563" t="s">
        <v>150</v>
      </c>
      <c r="AS563">
        <v>20</v>
      </c>
      <c r="AU563" t="s">
        <v>799</v>
      </c>
      <c r="AV563">
        <v>20</v>
      </c>
    </row>
    <row r="564" spans="1:48" x14ac:dyDescent="0.25">
      <c r="A564" t="s">
        <v>1429</v>
      </c>
      <c r="B564" t="s">
        <v>1430</v>
      </c>
      <c r="C564" t="s">
        <v>142</v>
      </c>
      <c r="E564" s="19">
        <v>80</v>
      </c>
      <c r="K564" s="11">
        <v>2231</v>
      </c>
      <c r="N564" t="s">
        <v>804</v>
      </c>
      <c r="Q564" t="s">
        <v>146</v>
      </c>
      <c r="T564" t="s">
        <v>795</v>
      </c>
      <c r="W564" t="s">
        <v>854</v>
      </c>
      <c r="Z564" t="s">
        <v>150</v>
      </c>
      <c r="AC564" t="s">
        <v>796</v>
      </c>
      <c r="AD564">
        <v>0</v>
      </c>
      <c r="AF564" t="s">
        <v>797</v>
      </c>
      <c r="AG564">
        <v>0</v>
      </c>
      <c r="AI564" t="s">
        <v>796</v>
      </c>
      <c r="AJ564">
        <v>20</v>
      </c>
      <c r="AL564" t="s">
        <v>797</v>
      </c>
      <c r="AM564">
        <v>0</v>
      </c>
      <c r="AO564" t="s">
        <v>798</v>
      </c>
      <c r="AP564">
        <v>20</v>
      </c>
      <c r="AR564" t="s">
        <v>150</v>
      </c>
      <c r="AS564">
        <v>20</v>
      </c>
      <c r="AU564" t="s">
        <v>799</v>
      </c>
      <c r="AV564">
        <v>20</v>
      </c>
    </row>
    <row r="565" spans="1:48" x14ac:dyDescent="0.25">
      <c r="A565" t="s">
        <v>1431</v>
      </c>
      <c r="B565" t="s">
        <v>1432</v>
      </c>
      <c r="C565" t="s">
        <v>142</v>
      </c>
      <c r="E565" s="19">
        <v>100</v>
      </c>
      <c r="K565" s="11">
        <v>2231</v>
      </c>
      <c r="N565" t="s">
        <v>804</v>
      </c>
      <c r="Q565" t="s">
        <v>146</v>
      </c>
      <c r="T565" t="s">
        <v>795</v>
      </c>
      <c r="W565" t="s">
        <v>805</v>
      </c>
      <c r="Z565" t="s">
        <v>150</v>
      </c>
      <c r="AC565" t="s">
        <v>796</v>
      </c>
      <c r="AD565">
        <v>0</v>
      </c>
      <c r="AF565" t="s">
        <v>801</v>
      </c>
      <c r="AG565">
        <v>0</v>
      </c>
      <c r="AI565" t="s">
        <v>796</v>
      </c>
      <c r="AJ565">
        <v>20</v>
      </c>
      <c r="AL565" t="s">
        <v>801</v>
      </c>
      <c r="AM565">
        <v>20</v>
      </c>
      <c r="AO565" t="s">
        <v>798</v>
      </c>
      <c r="AP565">
        <v>20</v>
      </c>
      <c r="AR565" t="s">
        <v>150</v>
      </c>
      <c r="AS565">
        <v>20</v>
      </c>
      <c r="AU565" t="s">
        <v>799</v>
      </c>
      <c r="AV565">
        <v>20</v>
      </c>
    </row>
    <row r="566" spans="1:48" x14ac:dyDescent="0.25">
      <c r="A566" t="s">
        <v>1433</v>
      </c>
      <c r="B566" t="s">
        <v>1434</v>
      </c>
      <c r="C566" t="s">
        <v>142</v>
      </c>
      <c r="E566" s="19">
        <v>40</v>
      </c>
      <c r="K566" s="11">
        <v>2231</v>
      </c>
      <c r="N566" t="s">
        <v>804</v>
      </c>
      <c r="Q566" t="s">
        <v>146</v>
      </c>
      <c r="T566" t="s">
        <v>190</v>
      </c>
      <c r="W566" t="s">
        <v>805</v>
      </c>
      <c r="Z566" t="s">
        <v>150</v>
      </c>
      <c r="AC566" t="s">
        <v>796</v>
      </c>
      <c r="AD566">
        <v>0</v>
      </c>
      <c r="AF566" t="s">
        <v>855</v>
      </c>
      <c r="AG566">
        <v>0</v>
      </c>
      <c r="AI566" t="s">
        <v>796</v>
      </c>
      <c r="AJ566">
        <v>20</v>
      </c>
      <c r="AL566" t="s">
        <v>855</v>
      </c>
      <c r="AM566">
        <v>0</v>
      </c>
      <c r="AO566" t="s">
        <v>798</v>
      </c>
      <c r="AP566">
        <v>20</v>
      </c>
      <c r="AR566" t="s">
        <v>258</v>
      </c>
      <c r="AS566">
        <v>0</v>
      </c>
      <c r="AU566" t="s">
        <v>258</v>
      </c>
      <c r="AV566">
        <v>0</v>
      </c>
    </row>
    <row r="567" spans="1:48" x14ac:dyDescent="0.25">
      <c r="A567" t="s">
        <v>1435</v>
      </c>
      <c r="B567" t="s">
        <v>1436</v>
      </c>
      <c r="C567" t="s">
        <v>142</v>
      </c>
      <c r="E567" s="19">
        <v>80</v>
      </c>
      <c r="K567" s="11">
        <v>2231</v>
      </c>
      <c r="N567" t="s">
        <v>804</v>
      </c>
      <c r="Q567" t="s">
        <v>146</v>
      </c>
      <c r="T567" t="s">
        <v>162</v>
      </c>
      <c r="W567" t="s">
        <v>854</v>
      </c>
      <c r="Z567" t="s">
        <v>150</v>
      </c>
      <c r="AC567" t="s">
        <v>796</v>
      </c>
      <c r="AD567">
        <v>0</v>
      </c>
      <c r="AF567" t="s">
        <v>797</v>
      </c>
      <c r="AG567">
        <v>0</v>
      </c>
      <c r="AI567" t="s">
        <v>796</v>
      </c>
      <c r="AJ567">
        <v>20</v>
      </c>
      <c r="AL567" t="s">
        <v>797</v>
      </c>
      <c r="AM567">
        <v>0</v>
      </c>
      <c r="AO567" t="s">
        <v>798</v>
      </c>
      <c r="AP567">
        <v>20</v>
      </c>
      <c r="AR567" t="s">
        <v>150</v>
      </c>
      <c r="AS567">
        <v>20</v>
      </c>
      <c r="AU567" t="s">
        <v>799</v>
      </c>
      <c r="AV567">
        <v>20</v>
      </c>
    </row>
    <row r="568" spans="1:48" x14ac:dyDescent="0.25">
      <c r="A568" t="s">
        <v>1437</v>
      </c>
      <c r="B568" t="s">
        <v>1438</v>
      </c>
      <c r="C568" t="s">
        <v>142</v>
      </c>
      <c r="E568" s="19">
        <v>80</v>
      </c>
      <c r="K568" s="11">
        <v>2231</v>
      </c>
      <c r="N568" t="s">
        <v>804</v>
      </c>
      <c r="Q568" t="s">
        <v>146</v>
      </c>
      <c r="T568" t="s">
        <v>795</v>
      </c>
      <c r="W568" t="s">
        <v>854</v>
      </c>
      <c r="Z568" t="s">
        <v>150</v>
      </c>
      <c r="AC568" t="s">
        <v>796</v>
      </c>
      <c r="AD568">
        <v>0</v>
      </c>
      <c r="AF568" t="s">
        <v>797</v>
      </c>
      <c r="AG568">
        <v>0</v>
      </c>
      <c r="AI568" t="s">
        <v>796</v>
      </c>
      <c r="AJ568">
        <v>20</v>
      </c>
      <c r="AL568" t="s">
        <v>797</v>
      </c>
      <c r="AM568">
        <v>0</v>
      </c>
      <c r="AO568" t="s">
        <v>798</v>
      </c>
      <c r="AP568">
        <v>20</v>
      </c>
      <c r="AR568" t="s">
        <v>150</v>
      </c>
      <c r="AS568">
        <v>20</v>
      </c>
      <c r="AU568" t="s">
        <v>799</v>
      </c>
      <c r="AV568">
        <v>20</v>
      </c>
    </row>
    <row r="569" spans="1:48" x14ac:dyDescent="0.25">
      <c r="A569" t="s">
        <v>1439</v>
      </c>
      <c r="B569" t="s">
        <v>1440</v>
      </c>
      <c r="C569" t="s">
        <v>142</v>
      </c>
      <c r="E569" s="19">
        <v>80</v>
      </c>
      <c r="K569" s="11">
        <v>2231</v>
      </c>
      <c r="N569" t="s">
        <v>804</v>
      </c>
      <c r="Q569" t="s">
        <v>146</v>
      </c>
      <c r="T569" t="s">
        <v>190</v>
      </c>
      <c r="W569" t="s">
        <v>854</v>
      </c>
      <c r="Z569" t="s">
        <v>150</v>
      </c>
      <c r="AC569" t="s">
        <v>796</v>
      </c>
      <c r="AD569">
        <v>0</v>
      </c>
      <c r="AF569" t="s">
        <v>797</v>
      </c>
      <c r="AG569">
        <v>0</v>
      </c>
      <c r="AI569" t="s">
        <v>796</v>
      </c>
      <c r="AJ569">
        <v>20</v>
      </c>
      <c r="AL569" t="s">
        <v>797</v>
      </c>
      <c r="AM569">
        <v>0</v>
      </c>
      <c r="AO569" t="s">
        <v>798</v>
      </c>
      <c r="AP569">
        <v>20</v>
      </c>
      <c r="AR569" t="s">
        <v>150</v>
      </c>
      <c r="AS569">
        <v>20</v>
      </c>
      <c r="AU569" t="s">
        <v>799</v>
      </c>
      <c r="AV569">
        <v>20</v>
      </c>
    </row>
    <row r="570" spans="1:48" x14ac:dyDescent="0.25">
      <c r="A570" t="s">
        <v>1441</v>
      </c>
      <c r="B570" t="s">
        <v>1442</v>
      </c>
      <c r="C570" t="s">
        <v>142</v>
      </c>
      <c r="E570" s="19">
        <v>100</v>
      </c>
      <c r="K570" s="11">
        <v>2231</v>
      </c>
      <c r="N570" t="s">
        <v>804</v>
      </c>
      <c r="Q570" t="s">
        <v>146</v>
      </c>
      <c r="T570" t="s">
        <v>795</v>
      </c>
      <c r="W570" t="s">
        <v>854</v>
      </c>
      <c r="Z570" t="s">
        <v>150</v>
      </c>
      <c r="AC570" t="s">
        <v>796</v>
      </c>
      <c r="AD570">
        <v>0</v>
      </c>
      <c r="AF570" t="s">
        <v>801</v>
      </c>
      <c r="AG570">
        <v>0</v>
      </c>
      <c r="AI570" t="s">
        <v>796</v>
      </c>
      <c r="AJ570">
        <v>20</v>
      </c>
      <c r="AL570" t="s">
        <v>801</v>
      </c>
      <c r="AM570">
        <v>20</v>
      </c>
      <c r="AO570" t="s">
        <v>798</v>
      </c>
      <c r="AP570">
        <v>20</v>
      </c>
      <c r="AR570" t="s">
        <v>150</v>
      </c>
      <c r="AS570">
        <v>20</v>
      </c>
      <c r="AU570" t="s">
        <v>799</v>
      </c>
      <c r="AV570">
        <v>20</v>
      </c>
    </row>
    <row r="571" spans="1:48" x14ac:dyDescent="0.25">
      <c r="A571" t="s">
        <v>1443</v>
      </c>
      <c r="B571" t="s">
        <v>1444</v>
      </c>
      <c r="C571" t="s">
        <v>142</v>
      </c>
      <c r="E571" s="19">
        <v>80</v>
      </c>
      <c r="K571" s="11">
        <v>2231</v>
      </c>
      <c r="N571" t="s">
        <v>804</v>
      </c>
      <c r="Q571" t="s">
        <v>146</v>
      </c>
      <c r="T571" t="s">
        <v>162</v>
      </c>
      <c r="W571" t="s">
        <v>854</v>
      </c>
      <c r="Z571" t="s">
        <v>150</v>
      </c>
      <c r="AC571" t="s">
        <v>796</v>
      </c>
      <c r="AD571">
        <v>0</v>
      </c>
      <c r="AF571" t="s">
        <v>797</v>
      </c>
      <c r="AG571">
        <v>0</v>
      </c>
      <c r="AI571" t="s">
        <v>796</v>
      </c>
      <c r="AJ571">
        <v>20</v>
      </c>
      <c r="AL571" t="s">
        <v>797</v>
      </c>
      <c r="AM571">
        <v>0</v>
      </c>
      <c r="AO571" t="s">
        <v>798</v>
      </c>
      <c r="AP571">
        <v>20</v>
      </c>
      <c r="AR571" t="s">
        <v>150</v>
      </c>
      <c r="AS571">
        <v>20</v>
      </c>
      <c r="AU571" t="s">
        <v>799</v>
      </c>
      <c r="AV571">
        <v>20</v>
      </c>
    </row>
    <row r="572" spans="1:48" x14ac:dyDescent="0.25">
      <c r="A572" s="27" t="s">
        <v>1415</v>
      </c>
      <c r="B572" s="27" t="s">
        <v>1416</v>
      </c>
      <c r="C572" t="s">
        <v>142</v>
      </c>
      <c r="E572" s="19">
        <v>100</v>
      </c>
      <c r="K572" s="11">
        <v>2311</v>
      </c>
      <c r="N572" t="s">
        <v>804</v>
      </c>
      <c r="Q572" t="s">
        <v>146</v>
      </c>
      <c r="T572" t="s">
        <v>162</v>
      </c>
      <c r="W572" t="s">
        <v>854</v>
      </c>
      <c r="Z572" t="s">
        <v>258</v>
      </c>
      <c r="AD572">
        <v>0</v>
      </c>
      <c r="AG572">
        <v>0</v>
      </c>
      <c r="AI572" t="s">
        <v>796</v>
      </c>
      <c r="AJ572">
        <v>20</v>
      </c>
      <c r="AL572" t="s">
        <v>801</v>
      </c>
      <c r="AM572">
        <v>20</v>
      </c>
      <c r="AO572" t="s">
        <v>798</v>
      </c>
      <c r="AP572">
        <v>20</v>
      </c>
      <c r="AR572" t="s">
        <v>150</v>
      </c>
      <c r="AS572">
        <v>20</v>
      </c>
      <c r="AU572" t="s">
        <v>799</v>
      </c>
      <c r="AV572">
        <v>20</v>
      </c>
    </row>
    <row r="573" spans="1:48" x14ac:dyDescent="0.25">
      <c r="A573" s="27" t="s">
        <v>1417</v>
      </c>
      <c r="B573" s="27" t="s">
        <v>1418</v>
      </c>
      <c r="C573" t="s">
        <v>142</v>
      </c>
      <c r="E573" s="19">
        <v>100</v>
      </c>
      <c r="K573" s="11">
        <v>2311</v>
      </c>
      <c r="N573" t="s">
        <v>804</v>
      </c>
      <c r="Q573" t="s">
        <v>146</v>
      </c>
      <c r="T573" t="s">
        <v>162</v>
      </c>
      <c r="W573" t="s">
        <v>805</v>
      </c>
      <c r="Z573" t="s">
        <v>150</v>
      </c>
      <c r="AC573" t="s">
        <v>796</v>
      </c>
      <c r="AD573">
        <v>0</v>
      </c>
      <c r="AF573" t="s">
        <v>801</v>
      </c>
      <c r="AG573">
        <v>0</v>
      </c>
      <c r="AI573" t="s">
        <v>796</v>
      </c>
      <c r="AJ573">
        <v>20</v>
      </c>
      <c r="AL573" t="s">
        <v>801</v>
      </c>
      <c r="AM573">
        <v>20</v>
      </c>
      <c r="AO573" t="s">
        <v>798</v>
      </c>
      <c r="AP573">
        <v>20</v>
      </c>
      <c r="AR573" t="s">
        <v>150</v>
      </c>
      <c r="AS573">
        <v>20</v>
      </c>
      <c r="AU573" t="s">
        <v>799</v>
      </c>
      <c r="AV573">
        <v>20</v>
      </c>
    </row>
    <row r="574" spans="1:48" x14ac:dyDescent="0.25">
      <c r="A574" s="27" t="s">
        <v>1419</v>
      </c>
      <c r="B574" s="27" t="s">
        <v>1420</v>
      </c>
      <c r="C574" t="s">
        <v>142</v>
      </c>
      <c r="E574" s="19">
        <v>100</v>
      </c>
      <c r="K574" s="11">
        <v>2311</v>
      </c>
      <c r="N574" t="s">
        <v>804</v>
      </c>
      <c r="Q574" t="s">
        <v>146</v>
      </c>
      <c r="T574" t="s">
        <v>147</v>
      </c>
      <c r="W574" t="s">
        <v>854</v>
      </c>
      <c r="Z574" t="s">
        <v>258</v>
      </c>
      <c r="AD574">
        <v>0</v>
      </c>
      <c r="AG574">
        <v>0</v>
      </c>
      <c r="AI574" t="s">
        <v>796</v>
      </c>
      <c r="AJ574">
        <v>20</v>
      </c>
      <c r="AL574" t="s">
        <v>801</v>
      </c>
      <c r="AM574">
        <v>20</v>
      </c>
      <c r="AO574" t="s">
        <v>798</v>
      </c>
      <c r="AP574">
        <v>20</v>
      </c>
      <c r="AR574" t="s">
        <v>150</v>
      </c>
      <c r="AS574">
        <v>20</v>
      </c>
      <c r="AU574" t="s">
        <v>799</v>
      </c>
      <c r="AV574">
        <v>20</v>
      </c>
    </row>
    <row r="575" spans="1:48" x14ac:dyDescent="0.25">
      <c r="A575" s="27" t="s">
        <v>1421</v>
      </c>
      <c r="B575" s="27" t="s">
        <v>1422</v>
      </c>
      <c r="C575" t="s">
        <v>142</v>
      </c>
      <c r="E575" s="19">
        <v>100</v>
      </c>
      <c r="K575" s="11">
        <v>2311</v>
      </c>
      <c r="N575" t="s">
        <v>804</v>
      </c>
      <c r="Q575" t="s">
        <v>146</v>
      </c>
      <c r="T575" t="s">
        <v>147</v>
      </c>
      <c r="W575" t="s">
        <v>854</v>
      </c>
      <c r="Z575" t="s">
        <v>150</v>
      </c>
      <c r="AC575" t="s">
        <v>796</v>
      </c>
      <c r="AD575">
        <v>0</v>
      </c>
      <c r="AF575" t="s">
        <v>801</v>
      </c>
      <c r="AG575">
        <v>0</v>
      </c>
      <c r="AI575" t="s">
        <v>796</v>
      </c>
      <c r="AJ575">
        <v>20</v>
      </c>
      <c r="AL575" t="s">
        <v>801</v>
      </c>
      <c r="AM575">
        <v>20</v>
      </c>
      <c r="AO575" t="s">
        <v>798</v>
      </c>
      <c r="AP575">
        <v>20</v>
      </c>
      <c r="AR575" t="s">
        <v>150</v>
      </c>
      <c r="AS575">
        <v>20</v>
      </c>
      <c r="AU575" t="s">
        <v>799</v>
      </c>
      <c r="AV575">
        <v>20</v>
      </c>
    </row>
    <row r="576" spans="1:48" x14ac:dyDescent="0.25">
      <c r="A576" s="27" t="s">
        <v>1423</v>
      </c>
      <c r="B576" s="27" t="s">
        <v>1424</v>
      </c>
      <c r="C576" t="s">
        <v>142</v>
      </c>
      <c r="E576" s="19">
        <v>80</v>
      </c>
      <c r="K576" s="11">
        <v>2311</v>
      </c>
      <c r="N576" t="s">
        <v>804</v>
      </c>
      <c r="Q576" t="s">
        <v>146</v>
      </c>
      <c r="T576" t="s">
        <v>162</v>
      </c>
      <c r="W576" t="s">
        <v>854</v>
      </c>
      <c r="Z576" t="s">
        <v>258</v>
      </c>
      <c r="AD576">
        <v>0</v>
      </c>
      <c r="AG576">
        <v>0</v>
      </c>
      <c r="AI576" t="s">
        <v>800</v>
      </c>
      <c r="AJ576">
        <v>0</v>
      </c>
      <c r="AL576" t="s">
        <v>801</v>
      </c>
      <c r="AM576">
        <v>20</v>
      </c>
      <c r="AO576" t="s">
        <v>798</v>
      </c>
      <c r="AP576">
        <v>20</v>
      </c>
      <c r="AR576" t="s">
        <v>150</v>
      </c>
      <c r="AS576">
        <v>20</v>
      </c>
      <c r="AU576" t="s">
        <v>799</v>
      </c>
      <c r="AV576">
        <v>20</v>
      </c>
    </row>
    <row r="577" spans="1:50" x14ac:dyDescent="0.25">
      <c r="A577" s="27" t="s">
        <v>1445</v>
      </c>
      <c r="B577" s="27" t="s">
        <v>1446</v>
      </c>
      <c r="C577" t="s">
        <v>142</v>
      </c>
      <c r="E577" s="19">
        <v>80</v>
      </c>
      <c r="K577" s="11">
        <v>2306</v>
      </c>
      <c r="N577" t="s">
        <v>804</v>
      </c>
      <c r="Q577" t="s">
        <v>168</v>
      </c>
      <c r="T577" t="s">
        <v>339</v>
      </c>
      <c r="W577" t="s">
        <v>854</v>
      </c>
      <c r="Z577" t="s">
        <v>258</v>
      </c>
      <c r="AD577">
        <v>0</v>
      </c>
      <c r="AG577">
        <v>0</v>
      </c>
      <c r="AI577" t="s">
        <v>800</v>
      </c>
      <c r="AJ577">
        <v>0</v>
      </c>
      <c r="AL577" t="s">
        <v>801</v>
      </c>
      <c r="AM577">
        <v>20</v>
      </c>
      <c r="AO577" t="s">
        <v>798</v>
      </c>
      <c r="AP577">
        <v>20</v>
      </c>
      <c r="AR577" t="s">
        <v>150</v>
      </c>
      <c r="AS577">
        <v>20</v>
      </c>
      <c r="AU577" t="s">
        <v>799</v>
      </c>
      <c r="AV577">
        <v>20</v>
      </c>
    </row>
    <row r="578" spans="1:50" x14ac:dyDescent="0.25">
      <c r="A578" s="27" t="s">
        <v>1447</v>
      </c>
      <c r="B578" s="27" t="s">
        <v>1448</v>
      </c>
      <c r="C578" t="s">
        <v>142</v>
      </c>
      <c r="E578" s="19">
        <v>100</v>
      </c>
      <c r="K578" s="11">
        <v>2306</v>
      </c>
      <c r="N578" t="s">
        <v>804</v>
      </c>
      <c r="Q578" t="s">
        <v>168</v>
      </c>
      <c r="T578" t="s">
        <v>339</v>
      </c>
      <c r="W578" t="s">
        <v>805</v>
      </c>
      <c r="Z578" t="s">
        <v>150</v>
      </c>
      <c r="AC578" t="s">
        <v>796</v>
      </c>
      <c r="AD578">
        <v>0</v>
      </c>
      <c r="AF578" t="s">
        <v>801</v>
      </c>
      <c r="AG578">
        <v>0</v>
      </c>
      <c r="AI578" t="s">
        <v>796</v>
      </c>
      <c r="AJ578">
        <v>20</v>
      </c>
      <c r="AL578" t="s">
        <v>801</v>
      </c>
      <c r="AM578">
        <v>20</v>
      </c>
      <c r="AO578" t="s">
        <v>798</v>
      </c>
      <c r="AP578">
        <v>20</v>
      </c>
      <c r="AR578" t="s">
        <v>150</v>
      </c>
      <c r="AS578">
        <v>20</v>
      </c>
      <c r="AU578" t="s">
        <v>799</v>
      </c>
      <c r="AV578">
        <v>20</v>
      </c>
      <c r="AX578" t="s">
        <v>1449</v>
      </c>
    </row>
    <row r="579" spans="1:50" x14ac:dyDescent="0.25">
      <c r="A579" s="27" t="s">
        <v>1450</v>
      </c>
      <c r="B579" s="27" t="s">
        <v>1451</v>
      </c>
      <c r="C579" t="s">
        <v>142</v>
      </c>
      <c r="E579" s="19">
        <v>100</v>
      </c>
      <c r="K579" s="11">
        <v>2104</v>
      </c>
      <c r="N579" t="s">
        <v>804</v>
      </c>
      <c r="Q579" t="s">
        <v>336</v>
      </c>
      <c r="T579" t="s">
        <v>162</v>
      </c>
      <c r="W579" t="s">
        <v>854</v>
      </c>
      <c r="Z579" t="s">
        <v>150</v>
      </c>
      <c r="AC579" t="s">
        <v>796</v>
      </c>
      <c r="AD579">
        <v>0</v>
      </c>
      <c r="AF579" t="s">
        <v>801</v>
      </c>
      <c r="AG579">
        <v>0</v>
      </c>
      <c r="AI579" t="s">
        <v>796</v>
      </c>
      <c r="AJ579">
        <v>20</v>
      </c>
      <c r="AL579" t="s">
        <v>801</v>
      </c>
      <c r="AM579">
        <v>20</v>
      </c>
      <c r="AO579" t="s">
        <v>798</v>
      </c>
      <c r="AP579">
        <v>20</v>
      </c>
      <c r="AR579" t="s">
        <v>150</v>
      </c>
      <c r="AS579">
        <v>20</v>
      </c>
      <c r="AU579" t="s">
        <v>799</v>
      </c>
      <c r="AV579">
        <v>20</v>
      </c>
    </row>
    <row r="580" spans="1:50" x14ac:dyDescent="0.25">
      <c r="A580" s="27" t="s">
        <v>1452</v>
      </c>
      <c r="B580" s="27" t="s">
        <v>1453</v>
      </c>
      <c r="C580" t="s">
        <v>142</v>
      </c>
      <c r="E580" s="19">
        <v>100</v>
      </c>
      <c r="K580" s="11">
        <v>2104</v>
      </c>
      <c r="N580" t="s">
        <v>804</v>
      </c>
      <c r="Q580" t="s">
        <v>336</v>
      </c>
      <c r="T580" t="s">
        <v>339</v>
      </c>
      <c r="W580" t="s">
        <v>854</v>
      </c>
      <c r="Z580" t="s">
        <v>258</v>
      </c>
      <c r="AD580">
        <v>0</v>
      </c>
      <c r="AG580">
        <v>0</v>
      </c>
      <c r="AI580" t="s">
        <v>796</v>
      </c>
      <c r="AJ580">
        <v>20</v>
      </c>
      <c r="AL580" t="s">
        <v>801</v>
      </c>
      <c r="AM580">
        <v>20</v>
      </c>
      <c r="AO580" t="s">
        <v>798</v>
      </c>
      <c r="AP580">
        <v>20</v>
      </c>
      <c r="AR580" t="s">
        <v>150</v>
      </c>
      <c r="AS580">
        <v>20</v>
      </c>
      <c r="AU580" t="s">
        <v>799</v>
      </c>
      <c r="AV580">
        <v>20</v>
      </c>
    </row>
    <row r="581" spans="1:50" x14ac:dyDescent="0.25">
      <c r="A581" s="27" t="s">
        <v>1454</v>
      </c>
      <c r="B581" s="27" t="s">
        <v>1455</v>
      </c>
      <c r="C581" t="s">
        <v>142</v>
      </c>
      <c r="E581" s="19">
        <v>100</v>
      </c>
      <c r="K581" s="11">
        <v>2104</v>
      </c>
      <c r="N581" t="s">
        <v>804</v>
      </c>
      <c r="Q581" t="s">
        <v>336</v>
      </c>
      <c r="T581" t="s">
        <v>171</v>
      </c>
      <c r="W581" t="s">
        <v>854</v>
      </c>
      <c r="Z581" t="s">
        <v>258</v>
      </c>
      <c r="AD581">
        <v>0</v>
      </c>
      <c r="AG581">
        <v>0</v>
      </c>
      <c r="AI581" t="s">
        <v>796</v>
      </c>
      <c r="AJ581">
        <v>20</v>
      </c>
      <c r="AL581" t="s">
        <v>801</v>
      </c>
      <c r="AM581">
        <v>20</v>
      </c>
      <c r="AO581" t="s">
        <v>798</v>
      </c>
      <c r="AP581">
        <v>20</v>
      </c>
      <c r="AR581" t="s">
        <v>150</v>
      </c>
      <c r="AS581">
        <v>20</v>
      </c>
      <c r="AU581" t="s">
        <v>799</v>
      </c>
      <c r="AV581">
        <v>20</v>
      </c>
    </row>
    <row r="582" spans="1:50" x14ac:dyDescent="0.25">
      <c r="A582" s="27" t="s">
        <v>1456</v>
      </c>
      <c r="B582" s="27" t="s">
        <v>1457</v>
      </c>
      <c r="C582" t="s">
        <v>142</v>
      </c>
      <c r="E582" s="19">
        <v>100</v>
      </c>
      <c r="K582" s="11">
        <v>2104</v>
      </c>
      <c r="N582" t="s">
        <v>804</v>
      </c>
      <c r="Q582" t="s">
        <v>336</v>
      </c>
      <c r="T582" t="s">
        <v>171</v>
      </c>
      <c r="W582" t="s">
        <v>854</v>
      </c>
      <c r="Z582" t="s">
        <v>258</v>
      </c>
      <c r="AD582">
        <v>0</v>
      </c>
      <c r="AG582">
        <v>0</v>
      </c>
      <c r="AI582" t="s">
        <v>796</v>
      </c>
      <c r="AJ582">
        <v>20</v>
      </c>
      <c r="AL582" t="s">
        <v>801</v>
      </c>
      <c r="AM582">
        <v>20</v>
      </c>
      <c r="AO582" t="s">
        <v>798</v>
      </c>
      <c r="AP582">
        <v>20</v>
      </c>
      <c r="AR582" t="s">
        <v>150</v>
      </c>
      <c r="AS582">
        <v>20</v>
      </c>
      <c r="AU582" t="s">
        <v>799</v>
      </c>
      <c r="AV582">
        <v>20</v>
      </c>
    </row>
    <row r="583" spans="1:50" x14ac:dyDescent="0.25">
      <c r="A583" s="27" t="s">
        <v>1458</v>
      </c>
      <c r="B583" s="27" t="s">
        <v>1459</v>
      </c>
      <c r="C583" t="s">
        <v>142</v>
      </c>
      <c r="E583" s="19">
        <v>100</v>
      </c>
      <c r="K583" s="11">
        <v>2104</v>
      </c>
      <c r="N583" t="s">
        <v>804</v>
      </c>
      <c r="Q583" t="s">
        <v>336</v>
      </c>
      <c r="T583" t="s">
        <v>339</v>
      </c>
      <c r="W583" t="s">
        <v>854</v>
      </c>
      <c r="Z583" t="s">
        <v>258</v>
      </c>
      <c r="AD583">
        <v>0</v>
      </c>
      <c r="AG583">
        <v>0</v>
      </c>
      <c r="AI583" t="s">
        <v>796</v>
      </c>
      <c r="AJ583">
        <v>20</v>
      </c>
      <c r="AL583" t="s">
        <v>801</v>
      </c>
      <c r="AM583">
        <v>20</v>
      </c>
      <c r="AO583" t="s">
        <v>798</v>
      </c>
      <c r="AP583">
        <v>20</v>
      </c>
      <c r="AR583" t="s">
        <v>150</v>
      </c>
      <c r="AS583">
        <v>20</v>
      </c>
      <c r="AU583" t="s">
        <v>799</v>
      </c>
      <c r="AV583">
        <v>20</v>
      </c>
    </row>
    <row r="584" spans="1:50" x14ac:dyDescent="0.25">
      <c r="A584" s="27" t="s">
        <v>1460</v>
      </c>
      <c r="B584" s="27" t="s">
        <v>1461</v>
      </c>
      <c r="C584" t="s">
        <v>142</v>
      </c>
      <c r="E584" s="19">
        <v>100</v>
      </c>
      <c r="K584" s="11">
        <v>2104</v>
      </c>
      <c r="N584" t="s">
        <v>804</v>
      </c>
      <c r="Q584" t="s">
        <v>336</v>
      </c>
      <c r="T584" t="s">
        <v>339</v>
      </c>
      <c r="W584" t="s">
        <v>854</v>
      </c>
      <c r="Z584" t="s">
        <v>258</v>
      </c>
      <c r="AD584">
        <v>0</v>
      </c>
      <c r="AG584">
        <v>0</v>
      </c>
      <c r="AI584" t="s">
        <v>796</v>
      </c>
      <c r="AJ584">
        <v>20</v>
      </c>
      <c r="AL584" t="s">
        <v>801</v>
      </c>
      <c r="AM584">
        <v>20</v>
      </c>
      <c r="AO584" t="s">
        <v>798</v>
      </c>
      <c r="AP584">
        <v>20</v>
      </c>
      <c r="AR584" t="s">
        <v>150</v>
      </c>
      <c r="AS584">
        <v>20</v>
      </c>
      <c r="AU584" t="s">
        <v>799</v>
      </c>
      <c r="AV584">
        <v>20</v>
      </c>
    </row>
    <row r="585" spans="1:50" x14ac:dyDescent="0.25">
      <c r="A585" s="27" t="s">
        <v>1462</v>
      </c>
      <c r="B585" s="27" t="s">
        <v>1463</v>
      </c>
      <c r="C585" t="s">
        <v>142</v>
      </c>
      <c r="E585" s="19">
        <v>80</v>
      </c>
      <c r="K585" s="11">
        <v>2104</v>
      </c>
      <c r="N585" t="s">
        <v>804</v>
      </c>
      <c r="Q585" t="s">
        <v>336</v>
      </c>
      <c r="T585" t="s">
        <v>339</v>
      </c>
      <c r="W585" t="s">
        <v>854</v>
      </c>
      <c r="Z585" t="s">
        <v>258</v>
      </c>
      <c r="AD585">
        <v>0</v>
      </c>
      <c r="AG585">
        <v>0</v>
      </c>
      <c r="AI585" t="s">
        <v>796</v>
      </c>
      <c r="AJ585">
        <v>20</v>
      </c>
      <c r="AL585" t="s">
        <v>801</v>
      </c>
      <c r="AM585">
        <v>20</v>
      </c>
      <c r="AO585" t="s">
        <v>258</v>
      </c>
      <c r="AP585">
        <v>0</v>
      </c>
      <c r="AR585" t="s">
        <v>150</v>
      </c>
      <c r="AS585">
        <v>20</v>
      </c>
      <c r="AU585" t="s">
        <v>799</v>
      </c>
      <c r="AV585">
        <v>20</v>
      </c>
    </row>
    <row r="586" spans="1:50" x14ac:dyDescent="0.25">
      <c r="A586" s="27" t="s">
        <v>1464</v>
      </c>
      <c r="B586" s="27" t="s">
        <v>1465</v>
      </c>
      <c r="C586" t="s">
        <v>142</v>
      </c>
      <c r="E586" s="19">
        <v>100</v>
      </c>
      <c r="K586" s="11">
        <v>2104</v>
      </c>
      <c r="N586" t="s">
        <v>804</v>
      </c>
      <c r="Q586" t="s">
        <v>336</v>
      </c>
      <c r="T586" t="s">
        <v>339</v>
      </c>
      <c r="W586" t="s">
        <v>854</v>
      </c>
      <c r="Z586" t="s">
        <v>150</v>
      </c>
      <c r="AC586" t="s">
        <v>796</v>
      </c>
      <c r="AD586">
        <v>0</v>
      </c>
      <c r="AF586" t="s">
        <v>801</v>
      </c>
      <c r="AG586">
        <v>0</v>
      </c>
      <c r="AI586" t="s">
        <v>796</v>
      </c>
      <c r="AJ586">
        <v>20</v>
      </c>
      <c r="AL586" t="s">
        <v>801</v>
      </c>
      <c r="AM586">
        <v>20</v>
      </c>
      <c r="AO586" t="s">
        <v>798</v>
      </c>
      <c r="AP586">
        <v>20</v>
      </c>
      <c r="AR586" t="s">
        <v>150</v>
      </c>
      <c r="AS586">
        <v>20</v>
      </c>
      <c r="AU586" t="s">
        <v>799</v>
      </c>
      <c r="AV586">
        <v>20</v>
      </c>
    </row>
    <row r="587" spans="1:50" x14ac:dyDescent="0.25">
      <c r="A587" s="27" t="s">
        <v>1466</v>
      </c>
      <c r="B587" s="27" t="s">
        <v>1467</v>
      </c>
      <c r="C587" t="s">
        <v>142</v>
      </c>
      <c r="E587" s="19">
        <v>100</v>
      </c>
      <c r="K587" s="11">
        <v>2104</v>
      </c>
      <c r="N587" t="s">
        <v>804</v>
      </c>
      <c r="Q587" t="s">
        <v>336</v>
      </c>
      <c r="T587" t="s">
        <v>339</v>
      </c>
      <c r="W587" t="s">
        <v>854</v>
      </c>
      <c r="Z587" t="s">
        <v>258</v>
      </c>
      <c r="AD587">
        <v>0</v>
      </c>
      <c r="AG587">
        <v>0</v>
      </c>
      <c r="AI587" t="s">
        <v>796</v>
      </c>
      <c r="AJ587">
        <v>20</v>
      </c>
      <c r="AL587" t="s">
        <v>801</v>
      </c>
      <c r="AM587">
        <v>20</v>
      </c>
      <c r="AO587" t="s">
        <v>798</v>
      </c>
      <c r="AP587">
        <v>20</v>
      </c>
      <c r="AR587" t="s">
        <v>150</v>
      </c>
      <c r="AS587">
        <v>20</v>
      </c>
      <c r="AU587" t="s">
        <v>799</v>
      </c>
      <c r="AV587">
        <v>20</v>
      </c>
    </row>
    <row r="588" spans="1:50" x14ac:dyDescent="0.25">
      <c r="A588" s="27" t="s">
        <v>1468</v>
      </c>
      <c r="B588" s="27" t="s">
        <v>1469</v>
      </c>
      <c r="C588" t="s">
        <v>142</v>
      </c>
      <c r="E588" s="19">
        <v>100</v>
      </c>
      <c r="K588" s="11">
        <v>2104</v>
      </c>
      <c r="N588" t="s">
        <v>804</v>
      </c>
      <c r="Q588" t="s">
        <v>336</v>
      </c>
      <c r="T588" t="s">
        <v>339</v>
      </c>
      <c r="W588" t="s">
        <v>854</v>
      </c>
      <c r="Z588" t="s">
        <v>258</v>
      </c>
      <c r="AD588">
        <v>0</v>
      </c>
      <c r="AG588">
        <v>0</v>
      </c>
      <c r="AI588" t="s">
        <v>796</v>
      </c>
      <c r="AJ588">
        <v>20</v>
      </c>
      <c r="AL588" t="s">
        <v>801</v>
      </c>
      <c r="AM588">
        <v>20</v>
      </c>
      <c r="AO588" t="s">
        <v>798</v>
      </c>
      <c r="AP588">
        <v>20</v>
      </c>
      <c r="AR588" t="s">
        <v>150</v>
      </c>
      <c r="AS588">
        <v>20</v>
      </c>
      <c r="AU588" t="s">
        <v>799</v>
      </c>
      <c r="AV588">
        <v>20</v>
      </c>
    </row>
    <row r="589" spans="1:50" x14ac:dyDescent="0.25">
      <c r="A589" s="27" t="s">
        <v>1470</v>
      </c>
      <c r="B589" s="27" t="s">
        <v>1471</v>
      </c>
      <c r="C589" t="s">
        <v>142</v>
      </c>
      <c r="E589" s="19">
        <v>100</v>
      </c>
      <c r="K589" s="11">
        <v>2104</v>
      </c>
      <c r="N589" t="s">
        <v>804</v>
      </c>
      <c r="Q589" t="s">
        <v>336</v>
      </c>
      <c r="T589" t="s">
        <v>339</v>
      </c>
      <c r="W589" t="s">
        <v>854</v>
      </c>
      <c r="Z589" t="s">
        <v>150</v>
      </c>
      <c r="AC589" t="s">
        <v>800</v>
      </c>
      <c r="AD589">
        <v>0</v>
      </c>
      <c r="AF589" t="s">
        <v>801</v>
      </c>
      <c r="AG589">
        <v>0</v>
      </c>
      <c r="AI589" t="s">
        <v>796</v>
      </c>
      <c r="AJ589">
        <v>20</v>
      </c>
      <c r="AL589" t="s">
        <v>801</v>
      </c>
      <c r="AM589">
        <v>20</v>
      </c>
      <c r="AO589" t="s">
        <v>798</v>
      </c>
      <c r="AP589">
        <v>20</v>
      </c>
      <c r="AR589" t="s">
        <v>150</v>
      </c>
      <c r="AS589">
        <v>20</v>
      </c>
      <c r="AU589" t="s">
        <v>799</v>
      </c>
      <c r="AV589">
        <v>20</v>
      </c>
    </row>
    <row r="590" spans="1:50" x14ac:dyDescent="0.25">
      <c r="A590" t="s">
        <v>1472</v>
      </c>
      <c r="B590" t="s">
        <v>1473</v>
      </c>
      <c r="C590" t="s">
        <v>142</v>
      </c>
      <c r="E590" s="19">
        <v>80</v>
      </c>
      <c r="K590" s="11">
        <v>21014</v>
      </c>
      <c r="N590" t="s">
        <v>804</v>
      </c>
      <c r="Q590" t="s">
        <v>336</v>
      </c>
      <c r="T590" t="s">
        <v>339</v>
      </c>
      <c r="W590" t="s">
        <v>854</v>
      </c>
      <c r="Z590" t="s">
        <v>150</v>
      </c>
      <c r="AC590" t="s">
        <v>796</v>
      </c>
      <c r="AD590">
        <v>0</v>
      </c>
      <c r="AF590" t="s">
        <v>801</v>
      </c>
      <c r="AG590">
        <v>0</v>
      </c>
      <c r="AI590" t="s">
        <v>796</v>
      </c>
      <c r="AJ590">
        <v>20</v>
      </c>
      <c r="AL590" t="s">
        <v>797</v>
      </c>
      <c r="AM590">
        <v>0</v>
      </c>
      <c r="AO590" t="s">
        <v>798</v>
      </c>
      <c r="AP590">
        <v>20</v>
      </c>
      <c r="AR590" t="s">
        <v>150</v>
      </c>
      <c r="AS590">
        <v>20</v>
      </c>
      <c r="AU590" t="s">
        <v>799</v>
      </c>
      <c r="AV590">
        <v>20</v>
      </c>
    </row>
    <row r="591" spans="1:50" x14ac:dyDescent="0.25">
      <c r="A591" t="s">
        <v>1474</v>
      </c>
      <c r="B591" t="s">
        <v>1475</v>
      </c>
      <c r="C591" t="s">
        <v>142</v>
      </c>
      <c r="E591" s="19">
        <v>100</v>
      </c>
      <c r="K591" s="11">
        <v>2104</v>
      </c>
      <c r="N591" t="s">
        <v>804</v>
      </c>
      <c r="Q591" t="s">
        <v>336</v>
      </c>
      <c r="T591" t="s">
        <v>339</v>
      </c>
      <c r="W591" t="s">
        <v>854</v>
      </c>
      <c r="Z591" t="s">
        <v>150</v>
      </c>
      <c r="AC591" t="s">
        <v>796</v>
      </c>
      <c r="AD591">
        <v>0</v>
      </c>
      <c r="AF591" t="s">
        <v>801</v>
      </c>
      <c r="AG591">
        <v>0</v>
      </c>
      <c r="AI591" t="s">
        <v>796</v>
      </c>
      <c r="AJ591">
        <v>20</v>
      </c>
      <c r="AL591" t="s">
        <v>801</v>
      </c>
      <c r="AM591">
        <v>20</v>
      </c>
      <c r="AO591" t="s">
        <v>798</v>
      </c>
      <c r="AP591">
        <v>20</v>
      </c>
      <c r="AR591" t="s">
        <v>150</v>
      </c>
      <c r="AS591">
        <v>20</v>
      </c>
      <c r="AU591" t="s">
        <v>799</v>
      </c>
      <c r="AV591">
        <v>20</v>
      </c>
    </row>
    <row r="592" spans="1:50" x14ac:dyDescent="0.25">
      <c r="A592" t="s">
        <v>1476</v>
      </c>
      <c r="B592" t="s">
        <v>1477</v>
      </c>
      <c r="C592" t="s">
        <v>142</v>
      </c>
      <c r="E592" s="19">
        <v>100</v>
      </c>
      <c r="K592" s="11">
        <v>2104</v>
      </c>
      <c r="N592" t="s">
        <v>804</v>
      </c>
      <c r="Q592" t="s">
        <v>336</v>
      </c>
      <c r="T592" t="s">
        <v>339</v>
      </c>
      <c r="W592" t="s">
        <v>854</v>
      </c>
      <c r="Z592" t="s">
        <v>150</v>
      </c>
      <c r="AC592" t="s">
        <v>796</v>
      </c>
      <c r="AD592">
        <v>0</v>
      </c>
      <c r="AF592" t="s">
        <v>801</v>
      </c>
      <c r="AG592">
        <v>0</v>
      </c>
      <c r="AI592" t="s">
        <v>796</v>
      </c>
      <c r="AJ592">
        <v>20</v>
      </c>
      <c r="AL592" t="s">
        <v>801</v>
      </c>
      <c r="AM592">
        <v>20</v>
      </c>
      <c r="AO592" t="s">
        <v>798</v>
      </c>
      <c r="AP592">
        <v>20</v>
      </c>
      <c r="AR592" t="s">
        <v>150</v>
      </c>
      <c r="AS592">
        <v>20</v>
      </c>
      <c r="AU592" t="s">
        <v>799</v>
      </c>
      <c r="AV592">
        <v>20</v>
      </c>
    </row>
    <row r="593" spans="1:48" x14ac:dyDescent="0.25">
      <c r="A593" t="s">
        <v>1478</v>
      </c>
      <c r="B593" t="s">
        <v>1479</v>
      </c>
      <c r="C593" t="s">
        <v>142</v>
      </c>
      <c r="E593" s="19">
        <v>100</v>
      </c>
      <c r="K593" s="11">
        <v>2104</v>
      </c>
      <c r="N593" t="s">
        <v>804</v>
      </c>
      <c r="Q593" t="s">
        <v>336</v>
      </c>
      <c r="T593" t="s">
        <v>339</v>
      </c>
      <c r="W593" t="s">
        <v>854</v>
      </c>
      <c r="Z593" t="s">
        <v>150</v>
      </c>
      <c r="AC593" t="s">
        <v>796</v>
      </c>
      <c r="AD593">
        <v>0</v>
      </c>
      <c r="AF593" t="s">
        <v>801</v>
      </c>
      <c r="AG593">
        <v>0</v>
      </c>
      <c r="AI593" t="s">
        <v>796</v>
      </c>
      <c r="AJ593">
        <v>20</v>
      </c>
      <c r="AL593" t="s">
        <v>801</v>
      </c>
      <c r="AM593">
        <v>20</v>
      </c>
      <c r="AO593" t="s">
        <v>798</v>
      </c>
      <c r="AP593">
        <v>20</v>
      </c>
      <c r="AR593" t="s">
        <v>150</v>
      </c>
      <c r="AS593">
        <v>20</v>
      </c>
      <c r="AU593" t="s">
        <v>799</v>
      </c>
      <c r="AV593">
        <v>20</v>
      </c>
    </row>
    <row r="594" spans="1:48" x14ac:dyDescent="0.25">
      <c r="A594" t="s">
        <v>1480</v>
      </c>
      <c r="B594" t="s">
        <v>1481</v>
      </c>
      <c r="C594" t="s">
        <v>142</v>
      </c>
      <c r="E594" s="19">
        <v>100</v>
      </c>
      <c r="K594" s="11">
        <v>2104</v>
      </c>
      <c r="N594" t="s">
        <v>804</v>
      </c>
      <c r="Q594" t="s">
        <v>336</v>
      </c>
      <c r="T594" t="s">
        <v>795</v>
      </c>
      <c r="W594" t="s">
        <v>854</v>
      </c>
      <c r="Z594" t="s">
        <v>150</v>
      </c>
      <c r="AC594" t="s">
        <v>796</v>
      </c>
      <c r="AD594">
        <v>0</v>
      </c>
      <c r="AF594" t="s">
        <v>801</v>
      </c>
      <c r="AG594">
        <v>0</v>
      </c>
      <c r="AI594" t="s">
        <v>796</v>
      </c>
      <c r="AJ594">
        <v>20</v>
      </c>
      <c r="AL594" t="s">
        <v>801</v>
      </c>
      <c r="AM594">
        <v>20</v>
      </c>
      <c r="AO594" t="s">
        <v>798</v>
      </c>
      <c r="AP594">
        <v>20</v>
      </c>
      <c r="AR594" t="s">
        <v>150</v>
      </c>
      <c r="AS594">
        <v>20</v>
      </c>
      <c r="AU594" t="s">
        <v>799</v>
      </c>
      <c r="AV594">
        <v>20</v>
      </c>
    </row>
    <row r="595" spans="1:48" x14ac:dyDescent="0.25">
      <c r="A595" t="s">
        <v>1482</v>
      </c>
      <c r="B595" t="s">
        <v>1483</v>
      </c>
      <c r="C595" t="s">
        <v>142</v>
      </c>
      <c r="E595" s="19">
        <v>100</v>
      </c>
      <c r="K595" s="11">
        <v>2104</v>
      </c>
      <c r="N595" t="s">
        <v>804</v>
      </c>
      <c r="Q595" t="s">
        <v>336</v>
      </c>
      <c r="T595" t="s">
        <v>162</v>
      </c>
      <c r="W595" t="s">
        <v>854</v>
      </c>
      <c r="Z595" t="s">
        <v>150</v>
      </c>
      <c r="AC595" t="s">
        <v>796</v>
      </c>
      <c r="AD595">
        <v>0</v>
      </c>
      <c r="AF595" t="s">
        <v>801</v>
      </c>
      <c r="AG595">
        <v>0</v>
      </c>
      <c r="AI595" t="s">
        <v>796</v>
      </c>
      <c r="AJ595">
        <v>20</v>
      </c>
      <c r="AL595" t="s">
        <v>801</v>
      </c>
      <c r="AM595">
        <v>20</v>
      </c>
      <c r="AO595" t="s">
        <v>798</v>
      </c>
      <c r="AP595">
        <v>20</v>
      </c>
      <c r="AR595" t="s">
        <v>150</v>
      </c>
      <c r="AS595">
        <v>20</v>
      </c>
      <c r="AU595" t="s">
        <v>799</v>
      </c>
      <c r="AV595">
        <v>20</v>
      </c>
    </row>
    <row r="596" spans="1:48" x14ac:dyDescent="0.25">
      <c r="A596" t="s">
        <v>1484</v>
      </c>
      <c r="B596" t="s">
        <v>1485</v>
      </c>
      <c r="C596" t="s">
        <v>142</v>
      </c>
      <c r="E596" s="19">
        <v>100</v>
      </c>
      <c r="K596" s="11">
        <v>2104</v>
      </c>
      <c r="N596" t="s">
        <v>804</v>
      </c>
      <c r="Q596" t="s">
        <v>336</v>
      </c>
      <c r="T596" t="s">
        <v>339</v>
      </c>
      <c r="W596" t="s">
        <v>854</v>
      </c>
      <c r="Z596" t="s">
        <v>150</v>
      </c>
      <c r="AC596" t="s">
        <v>796</v>
      </c>
      <c r="AD596">
        <v>0</v>
      </c>
      <c r="AF596" t="s">
        <v>801</v>
      </c>
      <c r="AG596">
        <v>0</v>
      </c>
      <c r="AI596" t="s">
        <v>796</v>
      </c>
      <c r="AJ596">
        <v>20</v>
      </c>
      <c r="AL596" t="s">
        <v>801</v>
      </c>
      <c r="AM596">
        <v>20</v>
      </c>
      <c r="AO596" t="s">
        <v>798</v>
      </c>
      <c r="AP596">
        <v>20</v>
      </c>
      <c r="AR596" t="s">
        <v>150</v>
      </c>
      <c r="AS596">
        <v>20</v>
      </c>
      <c r="AU596" t="s">
        <v>799</v>
      </c>
      <c r="AV596">
        <v>20</v>
      </c>
    </row>
    <row r="597" spans="1:48" x14ac:dyDescent="0.25">
      <c r="A597" t="s">
        <v>1486</v>
      </c>
      <c r="B597" t="s">
        <v>1487</v>
      </c>
      <c r="C597" t="s">
        <v>142</v>
      </c>
      <c r="E597" s="19">
        <v>100</v>
      </c>
      <c r="K597" s="11">
        <v>2104</v>
      </c>
      <c r="N597" t="s">
        <v>804</v>
      </c>
      <c r="Q597" t="s">
        <v>336</v>
      </c>
      <c r="T597" t="s">
        <v>339</v>
      </c>
      <c r="W597" t="s">
        <v>854</v>
      </c>
      <c r="Z597" t="s">
        <v>150</v>
      </c>
      <c r="AC597" t="s">
        <v>796</v>
      </c>
      <c r="AD597">
        <v>0</v>
      </c>
      <c r="AF597" t="s">
        <v>801</v>
      </c>
      <c r="AG597">
        <v>0</v>
      </c>
      <c r="AI597" t="s">
        <v>796</v>
      </c>
      <c r="AJ597">
        <v>20</v>
      </c>
      <c r="AL597" t="s">
        <v>801</v>
      </c>
      <c r="AM597">
        <v>20</v>
      </c>
      <c r="AO597" t="s">
        <v>798</v>
      </c>
      <c r="AP597">
        <v>20</v>
      </c>
      <c r="AR597" t="s">
        <v>150</v>
      </c>
      <c r="AS597">
        <v>20</v>
      </c>
      <c r="AU597" t="s">
        <v>799</v>
      </c>
      <c r="AV597">
        <v>20</v>
      </c>
    </row>
    <row r="598" spans="1:48" x14ac:dyDescent="0.25">
      <c r="A598" t="s">
        <v>1488</v>
      </c>
      <c r="B598" t="s">
        <v>1489</v>
      </c>
      <c r="C598" t="s">
        <v>142</v>
      </c>
      <c r="E598" s="19">
        <v>100</v>
      </c>
      <c r="K598" s="11">
        <v>2104</v>
      </c>
      <c r="N598" t="s">
        <v>804</v>
      </c>
      <c r="Q598" t="s">
        <v>336</v>
      </c>
      <c r="T598" t="s">
        <v>339</v>
      </c>
      <c r="W598" t="s">
        <v>854</v>
      </c>
      <c r="Z598" t="s">
        <v>150</v>
      </c>
      <c r="AC598" t="s">
        <v>796</v>
      </c>
      <c r="AD598">
        <v>0</v>
      </c>
      <c r="AF598" t="s">
        <v>801</v>
      </c>
      <c r="AG598">
        <v>0</v>
      </c>
      <c r="AI598" t="s">
        <v>796</v>
      </c>
      <c r="AJ598">
        <v>20</v>
      </c>
      <c r="AL598" t="s">
        <v>801</v>
      </c>
      <c r="AM598">
        <v>20</v>
      </c>
      <c r="AO598" t="s">
        <v>798</v>
      </c>
      <c r="AP598">
        <v>20</v>
      </c>
      <c r="AR598" t="s">
        <v>150</v>
      </c>
      <c r="AS598">
        <v>20</v>
      </c>
      <c r="AU598" t="s">
        <v>799</v>
      </c>
      <c r="AV598">
        <v>20</v>
      </c>
    </row>
    <row r="599" spans="1:48" x14ac:dyDescent="0.25">
      <c r="A599" t="s">
        <v>1490</v>
      </c>
      <c r="B599" t="s">
        <v>1491</v>
      </c>
      <c r="C599" t="s">
        <v>142</v>
      </c>
      <c r="E599" s="19">
        <v>100</v>
      </c>
      <c r="K599" s="11">
        <v>2357</v>
      </c>
      <c r="N599" t="s">
        <v>804</v>
      </c>
      <c r="Q599" t="s">
        <v>146</v>
      </c>
      <c r="T599" t="s">
        <v>162</v>
      </c>
      <c r="W599" t="s">
        <v>854</v>
      </c>
      <c r="Z599" t="s">
        <v>258</v>
      </c>
      <c r="AD599">
        <v>0</v>
      </c>
      <c r="AG599">
        <v>0</v>
      </c>
      <c r="AI599" t="s">
        <v>796</v>
      </c>
      <c r="AJ599">
        <v>20</v>
      </c>
      <c r="AL599" t="s">
        <v>801</v>
      </c>
      <c r="AM599">
        <v>20</v>
      </c>
      <c r="AO599" t="s">
        <v>798</v>
      </c>
      <c r="AP599">
        <v>20</v>
      </c>
      <c r="AR599" t="s">
        <v>150</v>
      </c>
      <c r="AS599">
        <v>20</v>
      </c>
      <c r="AU599" t="s">
        <v>799</v>
      </c>
      <c r="AV599">
        <v>20</v>
      </c>
    </row>
    <row r="600" spans="1:48" x14ac:dyDescent="0.25">
      <c r="A600" s="23" t="s">
        <v>1512</v>
      </c>
      <c r="B600" s="23" t="s">
        <v>1513</v>
      </c>
      <c r="C600" t="s">
        <v>142</v>
      </c>
      <c r="E600" s="19">
        <v>100</v>
      </c>
      <c r="K600" s="11">
        <v>2304</v>
      </c>
      <c r="N600" t="s">
        <v>804</v>
      </c>
      <c r="Q600" t="s">
        <v>336</v>
      </c>
      <c r="T600" t="s">
        <v>795</v>
      </c>
      <c r="W600" t="s">
        <v>854</v>
      </c>
      <c r="Z600" t="s">
        <v>150</v>
      </c>
      <c r="AC600" t="s">
        <v>796</v>
      </c>
      <c r="AD600">
        <v>0</v>
      </c>
      <c r="AF600" t="s">
        <v>801</v>
      </c>
      <c r="AG600">
        <v>0</v>
      </c>
      <c r="AI600" t="s">
        <v>796</v>
      </c>
      <c r="AJ600">
        <v>20</v>
      </c>
      <c r="AL600" t="s">
        <v>801</v>
      </c>
      <c r="AM600">
        <v>20</v>
      </c>
      <c r="AO600" t="s">
        <v>798</v>
      </c>
      <c r="AP600">
        <v>20</v>
      </c>
      <c r="AR600" t="s">
        <v>150</v>
      </c>
      <c r="AS600">
        <v>20</v>
      </c>
      <c r="AU600" t="s">
        <v>799</v>
      </c>
      <c r="AV600">
        <v>20</v>
      </c>
    </row>
    <row r="601" spans="1:48" x14ac:dyDescent="0.25">
      <c r="A601" s="23" t="s">
        <v>1492</v>
      </c>
      <c r="B601" s="23" t="s">
        <v>1493</v>
      </c>
      <c r="C601" t="s">
        <v>142</v>
      </c>
      <c r="E601" s="19">
        <v>100</v>
      </c>
      <c r="K601" s="11">
        <v>2357</v>
      </c>
      <c r="N601" t="s">
        <v>804</v>
      </c>
      <c r="Q601" t="s">
        <v>146</v>
      </c>
      <c r="T601" t="s">
        <v>162</v>
      </c>
      <c r="W601" t="s">
        <v>854</v>
      </c>
      <c r="Z601" t="s">
        <v>258</v>
      </c>
      <c r="AD601">
        <v>0</v>
      </c>
      <c r="AG601">
        <v>0</v>
      </c>
      <c r="AI601" t="s">
        <v>796</v>
      </c>
      <c r="AJ601">
        <v>20</v>
      </c>
      <c r="AL601" t="s">
        <v>801</v>
      </c>
      <c r="AM601">
        <v>20</v>
      </c>
      <c r="AO601" t="s">
        <v>798</v>
      </c>
      <c r="AP601">
        <v>20</v>
      </c>
      <c r="AR601" t="s">
        <v>150</v>
      </c>
      <c r="AS601">
        <v>20</v>
      </c>
      <c r="AU601" t="s">
        <v>799</v>
      </c>
      <c r="AV601">
        <v>20</v>
      </c>
    </row>
    <row r="602" spans="1:48" x14ac:dyDescent="0.25">
      <c r="A602" s="23" t="s">
        <v>1494</v>
      </c>
      <c r="B602" s="23" t="s">
        <v>1495</v>
      </c>
      <c r="C602" t="s">
        <v>142</v>
      </c>
      <c r="E602" s="19">
        <v>100</v>
      </c>
      <c r="K602" s="11">
        <v>2357</v>
      </c>
      <c r="N602" t="s">
        <v>804</v>
      </c>
      <c r="Q602" t="s">
        <v>146</v>
      </c>
      <c r="T602" t="s">
        <v>162</v>
      </c>
      <c r="W602" t="s">
        <v>854</v>
      </c>
      <c r="Z602" t="s">
        <v>258</v>
      </c>
      <c r="AD602">
        <v>0</v>
      </c>
      <c r="AG602">
        <v>0</v>
      </c>
      <c r="AI602" t="s">
        <v>796</v>
      </c>
      <c r="AJ602">
        <v>20</v>
      </c>
      <c r="AL602" t="s">
        <v>801</v>
      </c>
      <c r="AM602">
        <v>20</v>
      </c>
      <c r="AO602" t="s">
        <v>798</v>
      </c>
      <c r="AP602">
        <v>20</v>
      </c>
      <c r="AR602" t="s">
        <v>150</v>
      </c>
      <c r="AS602">
        <v>20</v>
      </c>
      <c r="AU602" t="s">
        <v>799</v>
      </c>
      <c r="AV602">
        <v>20</v>
      </c>
    </row>
    <row r="603" spans="1:48" x14ac:dyDescent="0.25">
      <c r="A603" t="s">
        <v>1496</v>
      </c>
      <c r="B603" t="s">
        <v>1497</v>
      </c>
      <c r="C603" t="s">
        <v>142</v>
      </c>
      <c r="E603" s="19">
        <v>100</v>
      </c>
      <c r="K603" s="11">
        <v>2357</v>
      </c>
      <c r="N603" t="s">
        <v>804</v>
      </c>
      <c r="Q603" t="s">
        <v>146</v>
      </c>
      <c r="T603" t="s">
        <v>162</v>
      </c>
      <c r="W603" t="s">
        <v>854</v>
      </c>
      <c r="Z603" t="s">
        <v>258</v>
      </c>
      <c r="AD603">
        <v>0</v>
      </c>
      <c r="AG603">
        <v>0</v>
      </c>
      <c r="AI603" t="s">
        <v>796</v>
      </c>
      <c r="AJ603">
        <v>20</v>
      </c>
      <c r="AL603" t="s">
        <v>801</v>
      </c>
      <c r="AM603">
        <v>20</v>
      </c>
      <c r="AO603" t="s">
        <v>798</v>
      </c>
      <c r="AP603">
        <v>20</v>
      </c>
      <c r="AR603" t="s">
        <v>150</v>
      </c>
      <c r="AS603">
        <v>20</v>
      </c>
      <c r="AU603" t="s">
        <v>799</v>
      </c>
      <c r="AV603">
        <v>20</v>
      </c>
    </row>
    <row r="604" spans="1:48" x14ac:dyDescent="0.25">
      <c r="A604" t="s">
        <v>1498</v>
      </c>
      <c r="B604" t="s">
        <v>1499</v>
      </c>
      <c r="C604" t="s">
        <v>142</v>
      </c>
      <c r="E604" s="19">
        <v>100</v>
      </c>
      <c r="K604" s="11">
        <v>2357</v>
      </c>
      <c r="N604" t="s">
        <v>804</v>
      </c>
      <c r="Q604" t="s">
        <v>146</v>
      </c>
      <c r="T604" t="s">
        <v>162</v>
      </c>
      <c r="W604" t="s">
        <v>854</v>
      </c>
      <c r="Z604" t="s">
        <v>258</v>
      </c>
      <c r="AD604">
        <v>0</v>
      </c>
      <c r="AG604">
        <v>0</v>
      </c>
      <c r="AI604" t="s">
        <v>796</v>
      </c>
      <c r="AJ604">
        <v>20</v>
      </c>
      <c r="AL604" t="s">
        <v>801</v>
      </c>
      <c r="AM604">
        <v>20</v>
      </c>
      <c r="AO604" t="s">
        <v>798</v>
      </c>
      <c r="AP604">
        <v>20</v>
      </c>
      <c r="AR604" t="s">
        <v>150</v>
      </c>
      <c r="AS604">
        <v>20</v>
      </c>
      <c r="AU604" t="s">
        <v>799</v>
      </c>
      <c r="AV604">
        <v>20</v>
      </c>
    </row>
    <row r="605" spans="1:48" x14ac:dyDescent="0.25">
      <c r="A605" t="s">
        <v>1500</v>
      </c>
      <c r="B605" t="s">
        <v>1501</v>
      </c>
      <c r="C605" t="s">
        <v>142</v>
      </c>
      <c r="E605" s="19">
        <v>100</v>
      </c>
      <c r="K605" s="11">
        <v>2357</v>
      </c>
      <c r="N605" t="s">
        <v>804</v>
      </c>
      <c r="Q605" t="s">
        <v>146</v>
      </c>
      <c r="T605" t="s">
        <v>162</v>
      </c>
      <c r="W605" t="s">
        <v>805</v>
      </c>
      <c r="Z605" t="s">
        <v>258</v>
      </c>
      <c r="AD605">
        <v>0</v>
      </c>
      <c r="AG605">
        <v>0</v>
      </c>
      <c r="AI605" t="s">
        <v>796</v>
      </c>
      <c r="AJ605">
        <v>20</v>
      </c>
      <c r="AL605" t="s">
        <v>801</v>
      </c>
      <c r="AM605">
        <v>20</v>
      </c>
      <c r="AO605" t="s">
        <v>798</v>
      </c>
      <c r="AP605">
        <v>20</v>
      </c>
      <c r="AR605" t="s">
        <v>150</v>
      </c>
      <c r="AS605">
        <v>20</v>
      </c>
      <c r="AU605" t="s">
        <v>799</v>
      </c>
      <c r="AV605">
        <v>20</v>
      </c>
    </row>
    <row r="606" spans="1:48" x14ac:dyDescent="0.25">
      <c r="A606" t="s">
        <v>1502</v>
      </c>
      <c r="B606" t="s">
        <v>1503</v>
      </c>
      <c r="C606" t="s">
        <v>142</v>
      </c>
      <c r="E606" s="19">
        <v>100</v>
      </c>
      <c r="K606" s="11">
        <v>2357</v>
      </c>
      <c r="N606" t="s">
        <v>804</v>
      </c>
      <c r="Q606" t="s">
        <v>146</v>
      </c>
      <c r="T606" t="s">
        <v>162</v>
      </c>
      <c r="W606" t="s">
        <v>854</v>
      </c>
      <c r="Z606" t="s">
        <v>258</v>
      </c>
      <c r="AD606">
        <v>0</v>
      </c>
      <c r="AG606">
        <v>0</v>
      </c>
      <c r="AI606" t="s">
        <v>796</v>
      </c>
      <c r="AJ606">
        <v>20</v>
      </c>
      <c r="AL606" t="s">
        <v>801</v>
      </c>
      <c r="AM606">
        <v>20</v>
      </c>
      <c r="AO606" t="s">
        <v>798</v>
      </c>
      <c r="AP606">
        <v>20</v>
      </c>
      <c r="AR606" t="s">
        <v>150</v>
      </c>
      <c r="AS606">
        <v>20</v>
      </c>
      <c r="AU606" t="s">
        <v>799</v>
      </c>
      <c r="AV606">
        <v>20</v>
      </c>
    </row>
    <row r="607" spans="1:48" x14ac:dyDescent="0.25">
      <c r="A607" t="s">
        <v>1504</v>
      </c>
      <c r="B607" t="s">
        <v>1505</v>
      </c>
      <c r="C607" t="s">
        <v>142</v>
      </c>
      <c r="E607" s="19">
        <v>100</v>
      </c>
      <c r="K607" s="11">
        <v>2357</v>
      </c>
      <c r="N607" t="s">
        <v>804</v>
      </c>
      <c r="Q607" t="s">
        <v>146</v>
      </c>
      <c r="T607" t="s">
        <v>162</v>
      </c>
      <c r="W607" t="s">
        <v>854</v>
      </c>
      <c r="Z607" t="s">
        <v>258</v>
      </c>
      <c r="AD607">
        <v>0</v>
      </c>
      <c r="AG607">
        <v>0</v>
      </c>
      <c r="AI607" t="s">
        <v>796</v>
      </c>
      <c r="AJ607">
        <v>20</v>
      </c>
      <c r="AL607" t="s">
        <v>801</v>
      </c>
      <c r="AM607">
        <v>20</v>
      </c>
      <c r="AO607" t="s">
        <v>798</v>
      </c>
      <c r="AP607">
        <v>20</v>
      </c>
      <c r="AR607" t="s">
        <v>150</v>
      </c>
      <c r="AS607">
        <v>20</v>
      </c>
      <c r="AU607" t="s">
        <v>799</v>
      </c>
      <c r="AV607">
        <v>20</v>
      </c>
    </row>
    <row r="608" spans="1:48" x14ac:dyDescent="0.25">
      <c r="A608" t="s">
        <v>1506</v>
      </c>
      <c r="B608" t="s">
        <v>1507</v>
      </c>
      <c r="C608" t="s">
        <v>142</v>
      </c>
      <c r="E608" s="19">
        <v>80</v>
      </c>
      <c r="K608" s="11">
        <v>2357</v>
      </c>
      <c r="N608" t="s">
        <v>804</v>
      </c>
      <c r="Q608" t="s">
        <v>146</v>
      </c>
      <c r="T608" t="s">
        <v>162</v>
      </c>
      <c r="W608" t="s">
        <v>854</v>
      </c>
      <c r="Z608" t="s">
        <v>258</v>
      </c>
      <c r="AD608">
        <v>0</v>
      </c>
      <c r="AG608">
        <v>0</v>
      </c>
      <c r="AI608" t="s">
        <v>800</v>
      </c>
      <c r="AJ608">
        <v>0</v>
      </c>
      <c r="AL608" t="s">
        <v>801</v>
      </c>
      <c r="AM608">
        <v>20</v>
      </c>
      <c r="AO608" t="s">
        <v>798</v>
      </c>
      <c r="AP608">
        <v>20</v>
      </c>
      <c r="AR608" t="s">
        <v>150</v>
      </c>
      <c r="AS608">
        <v>20</v>
      </c>
      <c r="AU608" t="s">
        <v>799</v>
      </c>
      <c r="AV608">
        <v>20</v>
      </c>
    </row>
    <row r="609" spans="1:48" x14ac:dyDescent="0.25">
      <c r="A609" t="s">
        <v>1508</v>
      </c>
      <c r="B609" t="s">
        <v>1509</v>
      </c>
      <c r="C609" t="s">
        <v>142</v>
      </c>
      <c r="E609" s="19">
        <v>100</v>
      </c>
      <c r="K609" s="11">
        <v>2357</v>
      </c>
      <c r="N609" t="s">
        <v>804</v>
      </c>
      <c r="Q609" t="s">
        <v>146</v>
      </c>
      <c r="T609" t="s">
        <v>162</v>
      </c>
      <c r="W609" t="s">
        <v>854</v>
      </c>
      <c r="Z609" t="s">
        <v>258</v>
      </c>
      <c r="AD609">
        <v>0</v>
      </c>
      <c r="AG609">
        <v>0</v>
      </c>
      <c r="AI609" t="s">
        <v>796</v>
      </c>
      <c r="AJ609">
        <v>20</v>
      </c>
      <c r="AL609" t="s">
        <v>801</v>
      </c>
      <c r="AM609">
        <v>20</v>
      </c>
      <c r="AO609" t="s">
        <v>798</v>
      </c>
      <c r="AP609">
        <v>20</v>
      </c>
      <c r="AR609" t="s">
        <v>150</v>
      </c>
      <c r="AS609">
        <v>20</v>
      </c>
      <c r="AU609" t="s">
        <v>799</v>
      </c>
      <c r="AV609">
        <v>20</v>
      </c>
    </row>
    <row r="610" spans="1:48" x14ac:dyDescent="0.25">
      <c r="A610" t="s">
        <v>1510</v>
      </c>
      <c r="B610" t="s">
        <v>1511</v>
      </c>
      <c r="C610" t="s">
        <v>142</v>
      </c>
      <c r="E610" s="19">
        <v>100</v>
      </c>
      <c r="K610" s="11">
        <v>2357</v>
      </c>
      <c r="N610" t="s">
        <v>804</v>
      </c>
      <c r="Q610" t="s">
        <v>146</v>
      </c>
      <c r="T610" t="s">
        <v>162</v>
      </c>
      <c r="W610" t="s">
        <v>854</v>
      </c>
      <c r="Z610" t="s">
        <v>258</v>
      </c>
      <c r="AD610">
        <v>0</v>
      </c>
      <c r="AG610">
        <v>0</v>
      </c>
      <c r="AI610" t="s">
        <v>796</v>
      </c>
      <c r="AJ610">
        <v>20</v>
      </c>
      <c r="AL610" t="s">
        <v>801</v>
      </c>
      <c r="AM610">
        <v>20</v>
      </c>
      <c r="AO610" t="s">
        <v>798</v>
      </c>
      <c r="AP610">
        <v>20</v>
      </c>
      <c r="AR610" t="s">
        <v>150</v>
      </c>
      <c r="AS610">
        <v>20</v>
      </c>
      <c r="AU610" t="s">
        <v>799</v>
      </c>
      <c r="AV610">
        <v>20</v>
      </c>
    </row>
    <row r="611" spans="1:48" x14ac:dyDescent="0.25">
      <c r="A611" t="s">
        <v>1514</v>
      </c>
      <c r="B611" t="s">
        <v>1515</v>
      </c>
      <c r="C611" t="s">
        <v>142</v>
      </c>
      <c r="E611" s="19">
        <v>100</v>
      </c>
      <c r="K611" s="11">
        <v>2304</v>
      </c>
      <c r="N611" t="s">
        <v>804</v>
      </c>
      <c r="Q611" t="s">
        <v>336</v>
      </c>
      <c r="T611" t="s">
        <v>795</v>
      </c>
      <c r="W611" t="s">
        <v>854</v>
      </c>
      <c r="Z611" t="s">
        <v>150</v>
      </c>
      <c r="AC611" t="s">
        <v>796</v>
      </c>
      <c r="AD611">
        <v>0</v>
      </c>
      <c r="AF611" t="s">
        <v>801</v>
      </c>
      <c r="AG611">
        <v>0</v>
      </c>
      <c r="AI611" t="s">
        <v>796</v>
      </c>
      <c r="AJ611">
        <v>20</v>
      </c>
      <c r="AL611" t="s">
        <v>801</v>
      </c>
      <c r="AM611">
        <v>20</v>
      </c>
      <c r="AO611" t="s">
        <v>798</v>
      </c>
      <c r="AP611">
        <v>20</v>
      </c>
      <c r="AR611" t="s">
        <v>150</v>
      </c>
      <c r="AS611">
        <v>20</v>
      </c>
      <c r="AU611" t="s">
        <v>799</v>
      </c>
      <c r="AV611">
        <v>20</v>
      </c>
    </row>
    <row r="612" spans="1:48" x14ac:dyDescent="0.25">
      <c r="A612" s="27" t="s">
        <v>1516</v>
      </c>
      <c r="B612" s="27" t="s">
        <v>1517</v>
      </c>
      <c r="C612" t="s">
        <v>142</v>
      </c>
      <c r="E612" s="19">
        <v>100</v>
      </c>
      <c r="K612" s="11">
        <v>2304</v>
      </c>
      <c r="N612" t="s">
        <v>804</v>
      </c>
      <c r="Q612" t="s">
        <v>336</v>
      </c>
      <c r="T612" t="s">
        <v>795</v>
      </c>
      <c r="W612" t="s">
        <v>854</v>
      </c>
      <c r="Z612" t="s">
        <v>150</v>
      </c>
      <c r="AC612" t="s">
        <v>796</v>
      </c>
      <c r="AD612">
        <v>0</v>
      </c>
      <c r="AF612" t="s">
        <v>801</v>
      </c>
      <c r="AG612">
        <v>0</v>
      </c>
      <c r="AI612" t="s">
        <v>796</v>
      </c>
      <c r="AJ612">
        <v>20</v>
      </c>
      <c r="AL612" t="s">
        <v>801</v>
      </c>
      <c r="AM612">
        <v>20</v>
      </c>
      <c r="AO612" t="s">
        <v>798</v>
      </c>
      <c r="AP612">
        <v>20</v>
      </c>
      <c r="AR612" t="s">
        <v>150</v>
      </c>
      <c r="AS612">
        <v>20</v>
      </c>
      <c r="AU612" t="s">
        <v>799</v>
      </c>
      <c r="AV612">
        <v>20</v>
      </c>
    </row>
    <row r="613" spans="1:48" x14ac:dyDescent="0.25">
      <c r="A613" s="27" t="s">
        <v>1518</v>
      </c>
      <c r="B613" s="27" t="s">
        <v>1519</v>
      </c>
      <c r="C613" t="s">
        <v>142</v>
      </c>
      <c r="E613" s="19">
        <v>100</v>
      </c>
      <c r="K613" s="11">
        <v>2304</v>
      </c>
      <c r="N613" t="s">
        <v>804</v>
      </c>
      <c r="Q613" t="s">
        <v>336</v>
      </c>
      <c r="T613" t="s">
        <v>795</v>
      </c>
      <c r="W613" t="s">
        <v>854</v>
      </c>
      <c r="Z613" t="s">
        <v>150</v>
      </c>
      <c r="AC613" t="s">
        <v>796</v>
      </c>
      <c r="AD613">
        <v>0</v>
      </c>
      <c r="AF613" t="s">
        <v>801</v>
      </c>
      <c r="AG613">
        <v>0</v>
      </c>
      <c r="AI613" t="s">
        <v>796</v>
      </c>
      <c r="AJ613">
        <v>20</v>
      </c>
      <c r="AL613" t="s">
        <v>801</v>
      </c>
      <c r="AM613">
        <v>20</v>
      </c>
      <c r="AO613" t="s">
        <v>798</v>
      </c>
      <c r="AP613">
        <v>20</v>
      </c>
      <c r="AR613" t="s">
        <v>150</v>
      </c>
      <c r="AS613">
        <v>20</v>
      </c>
      <c r="AU613" t="s">
        <v>799</v>
      </c>
      <c r="AV613">
        <v>20</v>
      </c>
    </row>
    <row r="614" spans="1:48" x14ac:dyDescent="0.25">
      <c r="A614" s="27" t="s">
        <v>1520</v>
      </c>
      <c r="B614" s="27" t="s">
        <v>1521</v>
      </c>
      <c r="C614" t="s">
        <v>142</v>
      </c>
      <c r="E614" s="19">
        <v>100</v>
      </c>
      <c r="K614" s="11">
        <v>2304</v>
      </c>
      <c r="N614" t="s">
        <v>804</v>
      </c>
      <c r="Q614" t="s">
        <v>336</v>
      </c>
      <c r="T614" t="s">
        <v>795</v>
      </c>
      <c r="W614" t="s">
        <v>854</v>
      </c>
      <c r="Z614" t="s">
        <v>150</v>
      </c>
      <c r="AC614" t="s">
        <v>796</v>
      </c>
      <c r="AD614">
        <v>0</v>
      </c>
      <c r="AF614" t="s">
        <v>801</v>
      </c>
      <c r="AG614">
        <v>0</v>
      </c>
      <c r="AI614" t="s">
        <v>796</v>
      </c>
      <c r="AJ614">
        <v>20</v>
      </c>
      <c r="AL614" t="s">
        <v>801</v>
      </c>
      <c r="AM614">
        <v>20</v>
      </c>
      <c r="AO614" t="s">
        <v>798</v>
      </c>
      <c r="AP614">
        <v>20</v>
      </c>
      <c r="AR614" t="s">
        <v>150</v>
      </c>
      <c r="AS614">
        <v>20</v>
      </c>
      <c r="AU614" t="s">
        <v>799</v>
      </c>
      <c r="AV614">
        <v>20</v>
      </c>
    </row>
    <row r="615" spans="1:48" x14ac:dyDescent="0.25">
      <c r="A615" s="27" t="s">
        <v>1522</v>
      </c>
      <c r="B615" s="27" t="s">
        <v>1523</v>
      </c>
      <c r="C615" t="s">
        <v>142</v>
      </c>
      <c r="E615" s="19">
        <v>100</v>
      </c>
      <c r="K615" s="11">
        <v>2304</v>
      </c>
      <c r="N615" t="s">
        <v>804</v>
      </c>
      <c r="Q615" t="s">
        <v>336</v>
      </c>
      <c r="T615" t="s">
        <v>795</v>
      </c>
      <c r="W615" t="s">
        <v>854</v>
      </c>
      <c r="Z615" t="s">
        <v>150</v>
      </c>
      <c r="AC615" t="s">
        <v>796</v>
      </c>
      <c r="AD615">
        <v>0</v>
      </c>
      <c r="AF615" t="s">
        <v>801</v>
      </c>
      <c r="AG615">
        <v>0</v>
      </c>
      <c r="AI615" t="s">
        <v>796</v>
      </c>
      <c r="AJ615">
        <v>20</v>
      </c>
      <c r="AL615" t="s">
        <v>801</v>
      </c>
      <c r="AM615">
        <v>20</v>
      </c>
      <c r="AO615" t="s">
        <v>798</v>
      </c>
      <c r="AP615">
        <v>20</v>
      </c>
      <c r="AR615" t="s">
        <v>150</v>
      </c>
      <c r="AS615">
        <v>20</v>
      </c>
      <c r="AU615" t="s">
        <v>799</v>
      </c>
      <c r="AV615">
        <v>20</v>
      </c>
    </row>
    <row r="616" spans="1:48" x14ac:dyDescent="0.25">
      <c r="A616" s="27" t="s">
        <v>1524</v>
      </c>
      <c r="B616" s="27" t="s">
        <v>1525</v>
      </c>
      <c r="C616" t="s">
        <v>142</v>
      </c>
      <c r="E616" s="19">
        <v>100</v>
      </c>
      <c r="K616" s="11">
        <v>2304</v>
      </c>
      <c r="N616" t="s">
        <v>804</v>
      </c>
      <c r="Q616" t="s">
        <v>336</v>
      </c>
      <c r="T616" t="s">
        <v>795</v>
      </c>
      <c r="W616" t="s">
        <v>854</v>
      </c>
      <c r="Z616" t="s">
        <v>150</v>
      </c>
      <c r="AC616" t="s">
        <v>796</v>
      </c>
      <c r="AD616">
        <v>0</v>
      </c>
      <c r="AF616" t="s">
        <v>801</v>
      </c>
      <c r="AG616">
        <v>0</v>
      </c>
      <c r="AI616" t="s">
        <v>796</v>
      </c>
      <c r="AJ616">
        <v>20</v>
      </c>
      <c r="AL616" t="s">
        <v>801</v>
      </c>
      <c r="AM616">
        <v>20</v>
      </c>
      <c r="AO616" t="s">
        <v>798</v>
      </c>
      <c r="AP616">
        <v>20</v>
      </c>
      <c r="AR616" t="s">
        <v>150</v>
      </c>
      <c r="AS616">
        <v>20</v>
      </c>
      <c r="AU616" t="s">
        <v>799</v>
      </c>
      <c r="AV616">
        <v>20</v>
      </c>
    </row>
    <row r="617" spans="1:48" x14ac:dyDescent="0.25">
      <c r="A617" s="27" t="s">
        <v>1526</v>
      </c>
      <c r="B617" s="27" t="s">
        <v>1527</v>
      </c>
      <c r="C617" t="s">
        <v>142</v>
      </c>
      <c r="E617" s="19">
        <v>100</v>
      </c>
      <c r="K617" s="11">
        <v>2304</v>
      </c>
      <c r="N617" t="s">
        <v>804</v>
      </c>
      <c r="Q617" t="s">
        <v>336</v>
      </c>
      <c r="T617" t="s">
        <v>795</v>
      </c>
      <c r="W617" t="s">
        <v>854</v>
      </c>
      <c r="Z617" t="s">
        <v>150</v>
      </c>
      <c r="AC617" t="s">
        <v>796</v>
      </c>
      <c r="AD617">
        <v>0</v>
      </c>
      <c r="AF617" t="s">
        <v>801</v>
      </c>
      <c r="AG617">
        <v>0</v>
      </c>
      <c r="AI617" t="s">
        <v>796</v>
      </c>
      <c r="AJ617">
        <v>20</v>
      </c>
      <c r="AL617" t="s">
        <v>801</v>
      </c>
      <c r="AM617">
        <v>20</v>
      </c>
      <c r="AO617" t="s">
        <v>798</v>
      </c>
      <c r="AP617">
        <v>20</v>
      </c>
      <c r="AR617" t="s">
        <v>150</v>
      </c>
      <c r="AS617">
        <v>20</v>
      </c>
      <c r="AU617" t="s">
        <v>799</v>
      </c>
      <c r="AV617">
        <v>20</v>
      </c>
    </row>
    <row r="618" spans="1:48" x14ac:dyDescent="0.25">
      <c r="A618" s="27" t="s">
        <v>1528</v>
      </c>
      <c r="B618" s="27" t="s">
        <v>1529</v>
      </c>
      <c r="C618" t="s">
        <v>142</v>
      </c>
      <c r="E618" s="19">
        <v>100</v>
      </c>
      <c r="K618" s="11">
        <v>2304</v>
      </c>
      <c r="N618" t="s">
        <v>804</v>
      </c>
      <c r="Q618" t="s">
        <v>336</v>
      </c>
      <c r="T618" t="s">
        <v>795</v>
      </c>
      <c r="W618" t="s">
        <v>854</v>
      </c>
      <c r="Z618" t="s">
        <v>150</v>
      </c>
      <c r="AC618" t="s">
        <v>796</v>
      </c>
      <c r="AD618">
        <v>0</v>
      </c>
      <c r="AF618" t="s">
        <v>801</v>
      </c>
      <c r="AG618">
        <v>0</v>
      </c>
      <c r="AI618" t="s">
        <v>796</v>
      </c>
      <c r="AJ618">
        <v>20</v>
      </c>
      <c r="AL618" t="s">
        <v>801</v>
      </c>
      <c r="AM618">
        <v>20</v>
      </c>
      <c r="AO618" t="s">
        <v>798</v>
      </c>
      <c r="AP618">
        <v>20</v>
      </c>
      <c r="AR618" t="s">
        <v>150</v>
      </c>
      <c r="AS618">
        <v>20</v>
      </c>
      <c r="AU618" t="s">
        <v>799</v>
      </c>
      <c r="AV618">
        <v>20</v>
      </c>
    </row>
    <row r="619" spans="1:48" x14ac:dyDescent="0.25">
      <c r="A619" s="27" t="s">
        <v>1530</v>
      </c>
      <c r="B619" s="27" t="s">
        <v>1531</v>
      </c>
      <c r="C619" t="s">
        <v>142</v>
      </c>
      <c r="E619" s="19">
        <v>100</v>
      </c>
      <c r="K619" s="11">
        <v>2304</v>
      </c>
      <c r="N619" t="s">
        <v>804</v>
      </c>
      <c r="Q619" t="s">
        <v>336</v>
      </c>
      <c r="T619" t="s">
        <v>795</v>
      </c>
      <c r="W619" t="s">
        <v>854</v>
      </c>
      <c r="Z619" t="s">
        <v>150</v>
      </c>
      <c r="AC619" t="s">
        <v>796</v>
      </c>
      <c r="AD619">
        <v>0</v>
      </c>
      <c r="AF619" t="s">
        <v>801</v>
      </c>
      <c r="AG619">
        <v>0</v>
      </c>
      <c r="AI619" t="s">
        <v>796</v>
      </c>
      <c r="AJ619">
        <v>20</v>
      </c>
      <c r="AL619" t="s">
        <v>801</v>
      </c>
      <c r="AM619">
        <v>20</v>
      </c>
      <c r="AO619" t="s">
        <v>798</v>
      </c>
      <c r="AP619">
        <v>20</v>
      </c>
      <c r="AR619" t="s">
        <v>150</v>
      </c>
      <c r="AS619">
        <v>20</v>
      </c>
      <c r="AU619" t="s">
        <v>799</v>
      </c>
      <c r="AV619">
        <v>20</v>
      </c>
    </row>
    <row r="620" spans="1:48" x14ac:dyDescent="0.25">
      <c r="A620" s="27" t="s">
        <v>1532</v>
      </c>
      <c r="B620" s="27" t="s">
        <v>1533</v>
      </c>
      <c r="C620" t="s">
        <v>142</v>
      </c>
      <c r="E620" s="19">
        <v>100</v>
      </c>
      <c r="K620" s="11">
        <v>2304</v>
      </c>
      <c r="N620" t="s">
        <v>804</v>
      </c>
      <c r="Q620" t="s">
        <v>336</v>
      </c>
      <c r="T620" t="s">
        <v>795</v>
      </c>
      <c r="W620" t="s">
        <v>854</v>
      </c>
      <c r="Z620" t="s">
        <v>150</v>
      </c>
      <c r="AC620" t="s">
        <v>796</v>
      </c>
      <c r="AD620">
        <v>0</v>
      </c>
      <c r="AF620" t="s">
        <v>801</v>
      </c>
      <c r="AG620">
        <v>0</v>
      </c>
      <c r="AI620" t="s">
        <v>796</v>
      </c>
      <c r="AJ620">
        <v>20</v>
      </c>
      <c r="AL620" t="s">
        <v>801</v>
      </c>
      <c r="AM620">
        <v>20</v>
      </c>
      <c r="AO620" t="s">
        <v>798</v>
      </c>
      <c r="AP620">
        <v>20</v>
      </c>
      <c r="AR620" t="s">
        <v>150</v>
      </c>
      <c r="AS620">
        <v>20</v>
      </c>
      <c r="AU620" t="s">
        <v>799</v>
      </c>
      <c r="AV620">
        <v>20</v>
      </c>
    </row>
    <row r="621" spans="1:48" x14ac:dyDescent="0.25">
      <c r="A621" s="27" t="s">
        <v>1534</v>
      </c>
      <c r="B621" s="27" t="s">
        <v>1535</v>
      </c>
      <c r="C621" t="s">
        <v>142</v>
      </c>
      <c r="E621" s="19">
        <v>100</v>
      </c>
      <c r="K621" s="11">
        <v>2304</v>
      </c>
      <c r="N621" t="s">
        <v>804</v>
      </c>
      <c r="Q621" t="s">
        <v>336</v>
      </c>
      <c r="T621" t="s">
        <v>795</v>
      </c>
      <c r="W621" t="s">
        <v>854</v>
      </c>
      <c r="Z621" t="s">
        <v>150</v>
      </c>
      <c r="AC621" t="s">
        <v>796</v>
      </c>
      <c r="AD621">
        <v>0</v>
      </c>
      <c r="AF621" t="s">
        <v>801</v>
      </c>
      <c r="AG621">
        <v>0</v>
      </c>
      <c r="AI621" t="s">
        <v>796</v>
      </c>
      <c r="AJ621">
        <v>20</v>
      </c>
      <c r="AL621" t="s">
        <v>801</v>
      </c>
      <c r="AM621">
        <v>20</v>
      </c>
      <c r="AO621" t="s">
        <v>798</v>
      </c>
      <c r="AP621">
        <v>20</v>
      </c>
      <c r="AR621" t="s">
        <v>150</v>
      </c>
      <c r="AS621">
        <v>20</v>
      </c>
      <c r="AU621" t="s">
        <v>799</v>
      </c>
      <c r="AV621">
        <v>20</v>
      </c>
    </row>
    <row r="622" spans="1:48" x14ac:dyDescent="0.25">
      <c r="A622" t="s">
        <v>1536</v>
      </c>
      <c r="B622" t="s">
        <v>1537</v>
      </c>
      <c r="C622" t="s">
        <v>142</v>
      </c>
      <c r="E622" s="19">
        <v>100</v>
      </c>
      <c r="K622" s="11">
        <v>2304</v>
      </c>
      <c r="N622" t="s">
        <v>804</v>
      </c>
      <c r="Q622" t="s">
        <v>336</v>
      </c>
      <c r="T622" t="s">
        <v>795</v>
      </c>
      <c r="W622" t="s">
        <v>854</v>
      </c>
      <c r="Z622" t="s">
        <v>150</v>
      </c>
      <c r="AC622" t="s">
        <v>796</v>
      </c>
      <c r="AD622">
        <v>0</v>
      </c>
      <c r="AF622" t="s">
        <v>801</v>
      </c>
      <c r="AG622">
        <v>0</v>
      </c>
      <c r="AI622" t="s">
        <v>796</v>
      </c>
      <c r="AJ622">
        <v>20</v>
      </c>
      <c r="AL622" t="s">
        <v>801</v>
      </c>
      <c r="AM622">
        <v>20</v>
      </c>
      <c r="AO622" t="s">
        <v>798</v>
      </c>
      <c r="AP622">
        <v>20</v>
      </c>
      <c r="AR622" t="s">
        <v>150</v>
      </c>
      <c r="AS622">
        <v>20</v>
      </c>
      <c r="AU622" t="s">
        <v>799</v>
      </c>
      <c r="AV622">
        <v>20</v>
      </c>
    </row>
    <row r="623" spans="1:48" x14ac:dyDescent="0.25">
      <c r="A623" t="s">
        <v>1538</v>
      </c>
      <c r="B623" t="s">
        <v>1539</v>
      </c>
      <c r="C623" t="s">
        <v>142</v>
      </c>
      <c r="E623" s="19">
        <v>100</v>
      </c>
      <c r="K623" s="11">
        <v>2304</v>
      </c>
      <c r="N623" t="s">
        <v>804</v>
      </c>
      <c r="Q623" t="s">
        <v>336</v>
      </c>
      <c r="T623" t="s">
        <v>795</v>
      </c>
      <c r="W623" t="s">
        <v>854</v>
      </c>
      <c r="Z623" t="s">
        <v>150</v>
      </c>
      <c r="AC623" t="s">
        <v>796</v>
      </c>
      <c r="AD623">
        <v>0</v>
      </c>
      <c r="AF623" t="s">
        <v>801</v>
      </c>
      <c r="AG623">
        <v>0</v>
      </c>
      <c r="AI623" t="s">
        <v>796</v>
      </c>
      <c r="AJ623">
        <v>20</v>
      </c>
      <c r="AL623" t="s">
        <v>801</v>
      </c>
      <c r="AM623">
        <v>20</v>
      </c>
      <c r="AO623" t="s">
        <v>798</v>
      </c>
      <c r="AP623">
        <v>20</v>
      </c>
      <c r="AR623" t="s">
        <v>150</v>
      </c>
      <c r="AS623">
        <v>20</v>
      </c>
      <c r="AU623" t="s">
        <v>799</v>
      </c>
      <c r="AV623">
        <v>20</v>
      </c>
    </row>
    <row r="624" spans="1:48" x14ac:dyDescent="0.25">
      <c r="A624" t="s">
        <v>1540</v>
      </c>
      <c r="B624" t="s">
        <v>1541</v>
      </c>
      <c r="C624" t="s">
        <v>142</v>
      </c>
      <c r="E624" s="19">
        <v>100</v>
      </c>
      <c r="K624" s="11">
        <v>2304</v>
      </c>
      <c r="N624" t="s">
        <v>804</v>
      </c>
      <c r="Q624" t="s">
        <v>336</v>
      </c>
      <c r="T624" t="s">
        <v>795</v>
      </c>
      <c r="W624" t="s">
        <v>854</v>
      </c>
      <c r="Z624" t="s">
        <v>150</v>
      </c>
      <c r="AC624" t="s">
        <v>796</v>
      </c>
      <c r="AD624">
        <v>0</v>
      </c>
      <c r="AF624" t="s">
        <v>801</v>
      </c>
      <c r="AG624">
        <v>0</v>
      </c>
      <c r="AI624" t="s">
        <v>796</v>
      </c>
      <c r="AJ624">
        <v>20</v>
      </c>
      <c r="AL624" t="s">
        <v>801</v>
      </c>
      <c r="AM624">
        <v>20</v>
      </c>
      <c r="AO624" t="s">
        <v>798</v>
      </c>
      <c r="AP624">
        <v>20</v>
      </c>
      <c r="AR624" t="s">
        <v>150</v>
      </c>
      <c r="AS624">
        <v>20</v>
      </c>
      <c r="AU624" t="s">
        <v>799</v>
      </c>
      <c r="AV624">
        <v>20</v>
      </c>
    </row>
    <row r="625" spans="1:48" x14ac:dyDescent="0.25">
      <c r="A625" t="s">
        <v>1542</v>
      </c>
      <c r="B625" t="s">
        <v>1543</v>
      </c>
      <c r="C625" t="s">
        <v>142</v>
      </c>
      <c r="E625" s="19">
        <v>100</v>
      </c>
      <c r="K625" s="11">
        <v>2304</v>
      </c>
      <c r="N625" t="s">
        <v>804</v>
      </c>
      <c r="Q625" t="s">
        <v>336</v>
      </c>
      <c r="T625" t="s">
        <v>795</v>
      </c>
      <c r="W625" t="s">
        <v>854</v>
      </c>
      <c r="Z625" t="s">
        <v>150</v>
      </c>
      <c r="AC625" t="s">
        <v>796</v>
      </c>
      <c r="AD625">
        <v>0</v>
      </c>
      <c r="AF625" t="s">
        <v>801</v>
      </c>
      <c r="AG625">
        <v>0</v>
      </c>
      <c r="AI625" t="s">
        <v>796</v>
      </c>
      <c r="AJ625">
        <v>20</v>
      </c>
      <c r="AL625" t="s">
        <v>801</v>
      </c>
      <c r="AM625">
        <v>20</v>
      </c>
      <c r="AO625" t="s">
        <v>798</v>
      </c>
      <c r="AP625">
        <v>20</v>
      </c>
      <c r="AR625" t="s">
        <v>150</v>
      </c>
      <c r="AS625">
        <v>20</v>
      </c>
      <c r="AU625" t="s">
        <v>799</v>
      </c>
      <c r="AV625">
        <v>20</v>
      </c>
    </row>
    <row r="626" spans="1:48" x14ac:dyDescent="0.25">
      <c r="A626" t="s">
        <v>1544</v>
      </c>
      <c r="B626" t="s">
        <v>1545</v>
      </c>
      <c r="C626" t="s">
        <v>142</v>
      </c>
      <c r="E626" s="19">
        <v>100</v>
      </c>
      <c r="K626" s="11">
        <v>2304</v>
      </c>
      <c r="N626" t="s">
        <v>804</v>
      </c>
      <c r="Q626" t="s">
        <v>336</v>
      </c>
      <c r="T626" t="s">
        <v>795</v>
      </c>
      <c r="W626" t="s">
        <v>854</v>
      </c>
      <c r="Z626" t="s">
        <v>150</v>
      </c>
      <c r="AC626" t="s">
        <v>796</v>
      </c>
      <c r="AD626">
        <v>0</v>
      </c>
      <c r="AF626" t="s">
        <v>801</v>
      </c>
      <c r="AG626">
        <v>0</v>
      </c>
      <c r="AI626" t="s">
        <v>796</v>
      </c>
      <c r="AJ626">
        <v>20</v>
      </c>
      <c r="AL626" t="s">
        <v>801</v>
      </c>
      <c r="AM626">
        <v>20</v>
      </c>
      <c r="AO626" t="s">
        <v>798</v>
      </c>
      <c r="AP626">
        <v>20</v>
      </c>
      <c r="AR626" t="s">
        <v>150</v>
      </c>
      <c r="AS626">
        <v>20</v>
      </c>
      <c r="AU626" t="s">
        <v>799</v>
      </c>
      <c r="AV626">
        <v>20</v>
      </c>
    </row>
    <row r="627" spans="1:48" x14ac:dyDescent="0.25">
      <c r="A627" t="s">
        <v>1546</v>
      </c>
      <c r="B627" t="s">
        <v>1547</v>
      </c>
      <c r="C627" t="s">
        <v>142</v>
      </c>
      <c r="E627" s="19">
        <v>100</v>
      </c>
      <c r="K627" s="11">
        <v>2304</v>
      </c>
      <c r="N627" t="s">
        <v>804</v>
      </c>
      <c r="Q627" t="s">
        <v>336</v>
      </c>
      <c r="T627" t="s">
        <v>795</v>
      </c>
      <c r="W627" t="s">
        <v>854</v>
      </c>
      <c r="Z627" t="s">
        <v>150</v>
      </c>
      <c r="AC627" t="s">
        <v>796</v>
      </c>
      <c r="AD627">
        <v>0</v>
      </c>
      <c r="AF627" t="s">
        <v>801</v>
      </c>
      <c r="AG627">
        <v>0</v>
      </c>
      <c r="AI627" t="s">
        <v>796</v>
      </c>
      <c r="AJ627">
        <v>20</v>
      </c>
      <c r="AL627" t="s">
        <v>801</v>
      </c>
      <c r="AM627">
        <v>20</v>
      </c>
      <c r="AO627" t="s">
        <v>798</v>
      </c>
      <c r="AP627">
        <v>20</v>
      </c>
      <c r="AR627" t="s">
        <v>150</v>
      </c>
      <c r="AS627">
        <v>20</v>
      </c>
      <c r="AU627" t="s">
        <v>799</v>
      </c>
      <c r="AV627">
        <v>20</v>
      </c>
    </row>
    <row r="628" spans="1:48" x14ac:dyDescent="0.25">
      <c r="A628" t="s">
        <v>1548</v>
      </c>
      <c r="B628" t="s">
        <v>1549</v>
      </c>
      <c r="C628" t="s">
        <v>142</v>
      </c>
      <c r="E628" s="19">
        <v>100</v>
      </c>
      <c r="K628" s="11">
        <v>2304</v>
      </c>
      <c r="N628" t="s">
        <v>804</v>
      </c>
      <c r="Q628" t="s">
        <v>336</v>
      </c>
      <c r="T628" t="s">
        <v>795</v>
      </c>
      <c r="W628" t="s">
        <v>854</v>
      </c>
      <c r="Z628" t="s">
        <v>150</v>
      </c>
      <c r="AC628" t="s">
        <v>796</v>
      </c>
      <c r="AD628">
        <v>0</v>
      </c>
      <c r="AF628" t="s">
        <v>801</v>
      </c>
      <c r="AG628">
        <v>0</v>
      </c>
      <c r="AI628" t="s">
        <v>796</v>
      </c>
      <c r="AJ628">
        <v>20</v>
      </c>
      <c r="AL628" t="s">
        <v>801</v>
      </c>
      <c r="AM628">
        <v>20</v>
      </c>
      <c r="AO628" t="s">
        <v>798</v>
      </c>
      <c r="AP628">
        <v>20</v>
      </c>
      <c r="AR628" t="s">
        <v>150</v>
      </c>
      <c r="AS628">
        <v>20</v>
      </c>
      <c r="AU628" t="s">
        <v>799</v>
      </c>
      <c r="AV628">
        <v>20</v>
      </c>
    </row>
    <row r="629" spans="1:48" x14ac:dyDescent="0.25">
      <c r="A629" t="s">
        <v>1550</v>
      </c>
      <c r="B629" t="s">
        <v>1551</v>
      </c>
      <c r="C629" t="s">
        <v>142</v>
      </c>
      <c r="E629" s="19">
        <v>100</v>
      </c>
      <c r="K629" s="11">
        <v>2304</v>
      </c>
      <c r="N629" t="s">
        <v>804</v>
      </c>
      <c r="Q629" t="s">
        <v>336</v>
      </c>
      <c r="T629" t="s">
        <v>795</v>
      </c>
      <c r="W629" t="s">
        <v>854</v>
      </c>
      <c r="Z629" t="s">
        <v>150</v>
      </c>
      <c r="AC629" t="s">
        <v>796</v>
      </c>
      <c r="AD629">
        <v>0</v>
      </c>
      <c r="AF629" t="s">
        <v>801</v>
      </c>
      <c r="AG629">
        <v>0</v>
      </c>
      <c r="AI629" t="s">
        <v>796</v>
      </c>
      <c r="AJ629">
        <v>20</v>
      </c>
      <c r="AL629" t="s">
        <v>801</v>
      </c>
      <c r="AM629">
        <v>20</v>
      </c>
      <c r="AO629" t="s">
        <v>798</v>
      </c>
      <c r="AP629">
        <v>20</v>
      </c>
      <c r="AR629" t="s">
        <v>150</v>
      </c>
      <c r="AS629">
        <v>20</v>
      </c>
      <c r="AU629" t="s">
        <v>799</v>
      </c>
      <c r="AV629">
        <v>20</v>
      </c>
    </row>
    <row r="630" spans="1:48" x14ac:dyDescent="0.25">
      <c r="A630" t="s">
        <v>1556</v>
      </c>
      <c r="B630" t="s">
        <v>1557</v>
      </c>
      <c r="C630" t="s">
        <v>142</v>
      </c>
      <c r="E630" s="19">
        <v>100</v>
      </c>
      <c r="K630" s="11">
        <v>2307</v>
      </c>
      <c r="N630" t="s">
        <v>804</v>
      </c>
      <c r="Q630" t="s">
        <v>197</v>
      </c>
      <c r="T630" t="s">
        <v>171</v>
      </c>
      <c r="W630" t="s">
        <v>805</v>
      </c>
      <c r="Z630" t="s">
        <v>150</v>
      </c>
      <c r="AC630" t="s">
        <v>796</v>
      </c>
      <c r="AD630">
        <v>0</v>
      </c>
      <c r="AF630" t="s">
        <v>801</v>
      </c>
      <c r="AG630">
        <v>0</v>
      </c>
      <c r="AI630" t="s">
        <v>796</v>
      </c>
      <c r="AJ630">
        <v>20</v>
      </c>
      <c r="AL630" t="s">
        <v>801</v>
      </c>
      <c r="AM630">
        <v>20</v>
      </c>
      <c r="AO630" t="s">
        <v>798</v>
      </c>
      <c r="AP630">
        <v>20</v>
      </c>
      <c r="AR630" t="s">
        <v>150</v>
      </c>
      <c r="AS630">
        <v>20</v>
      </c>
      <c r="AU630" t="s">
        <v>799</v>
      </c>
      <c r="AV630">
        <v>20</v>
      </c>
    </row>
    <row r="631" spans="1:48" x14ac:dyDescent="0.25">
      <c r="A631" t="s">
        <v>1552</v>
      </c>
      <c r="B631" t="s">
        <v>1553</v>
      </c>
      <c r="C631" t="s">
        <v>142</v>
      </c>
      <c r="E631" s="19">
        <v>20</v>
      </c>
      <c r="K631" s="11">
        <v>2312</v>
      </c>
      <c r="N631" t="s">
        <v>804</v>
      </c>
      <c r="Q631" t="s">
        <v>146</v>
      </c>
      <c r="T631" t="s">
        <v>147</v>
      </c>
      <c r="W631" t="s">
        <v>854</v>
      </c>
      <c r="Z631" t="s">
        <v>258</v>
      </c>
      <c r="AD631">
        <v>0</v>
      </c>
      <c r="AG631">
        <v>0</v>
      </c>
      <c r="AI631" t="s">
        <v>800</v>
      </c>
      <c r="AJ631">
        <v>0</v>
      </c>
      <c r="AL631" t="s">
        <v>855</v>
      </c>
      <c r="AM631">
        <v>0</v>
      </c>
      <c r="AO631" t="s">
        <v>258</v>
      </c>
      <c r="AP631">
        <v>0</v>
      </c>
      <c r="AR631" t="s">
        <v>150</v>
      </c>
      <c r="AS631">
        <v>20</v>
      </c>
      <c r="AU631" t="s">
        <v>258</v>
      </c>
      <c r="AV631">
        <v>0</v>
      </c>
    </row>
    <row r="632" spans="1:48" x14ac:dyDescent="0.25">
      <c r="A632" t="s">
        <v>1554</v>
      </c>
      <c r="B632" t="s">
        <v>1555</v>
      </c>
      <c r="C632" t="s">
        <v>142</v>
      </c>
      <c r="E632" s="19">
        <v>100</v>
      </c>
      <c r="K632" s="11">
        <v>2312</v>
      </c>
      <c r="N632" t="s">
        <v>804</v>
      </c>
      <c r="Q632" t="s">
        <v>146</v>
      </c>
      <c r="T632" t="s">
        <v>147</v>
      </c>
      <c r="W632" t="s">
        <v>854</v>
      </c>
      <c r="Z632" t="s">
        <v>258</v>
      </c>
      <c r="AD632">
        <v>0</v>
      </c>
      <c r="AG632">
        <v>0</v>
      </c>
      <c r="AI632" t="s">
        <v>796</v>
      </c>
      <c r="AJ632">
        <v>20</v>
      </c>
      <c r="AL632" t="s">
        <v>801</v>
      </c>
      <c r="AM632">
        <v>20</v>
      </c>
      <c r="AO632" t="s">
        <v>798</v>
      </c>
      <c r="AP632">
        <v>20</v>
      </c>
      <c r="AR632" t="s">
        <v>150</v>
      </c>
      <c r="AS632">
        <v>20</v>
      </c>
      <c r="AU632" t="s">
        <v>799</v>
      </c>
      <c r="AV632">
        <v>20</v>
      </c>
    </row>
    <row r="633" spans="1:48" x14ac:dyDescent="0.25">
      <c r="A633" t="s">
        <v>1558</v>
      </c>
      <c r="B633" t="s">
        <v>1559</v>
      </c>
      <c r="C633" t="s">
        <v>142</v>
      </c>
      <c r="E633" s="19">
        <v>60</v>
      </c>
      <c r="K633" s="11">
        <v>2312</v>
      </c>
      <c r="N633" t="s">
        <v>804</v>
      </c>
      <c r="Q633" t="s">
        <v>146</v>
      </c>
      <c r="T633" t="s">
        <v>147</v>
      </c>
      <c r="W633" t="s">
        <v>854</v>
      </c>
      <c r="Z633" t="s">
        <v>258</v>
      </c>
      <c r="AD633">
        <v>0</v>
      </c>
      <c r="AG633">
        <v>0</v>
      </c>
      <c r="AI633" t="s">
        <v>796</v>
      </c>
      <c r="AJ633">
        <v>20</v>
      </c>
      <c r="AL633" t="s">
        <v>855</v>
      </c>
      <c r="AM633">
        <v>0</v>
      </c>
      <c r="AO633" t="s">
        <v>258</v>
      </c>
      <c r="AP633">
        <v>0</v>
      </c>
      <c r="AR633" t="s">
        <v>150</v>
      </c>
      <c r="AS633">
        <v>20</v>
      </c>
      <c r="AU633" t="s">
        <v>799</v>
      </c>
      <c r="AV633">
        <v>20</v>
      </c>
    </row>
    <row r="634" spans="1:48" x14ac:dyDescent="0.25">
      <c r="A634" t="s">
        <v>1560</v>
      </c>
      <c r="B634" t="s">
        <v>1561</v>
      </c>
      <c r="C634" t="s">
        <v>142</v>
      </c>
      <c r="E634" s="19">
        <v>100</v>
      </c>
      <c r="K634" s="11">
        <v>2312</v>
      </c>
      <c r="N634" t="s">
        <v>804</v>
      </c>
      <c r="Q634" t="s">
        <v>146</v>
      </c>
      <c r="T634" t="s">
        <v>339</v>
      </c>
      <c r="W634" t="s">
        <v>854</v>
      </c>
      <c r="Z634" t="s">
        <v>258</v>
      </c>
      <c r="AD634">
        <v>0</v>
      </c>
      <c r="AG634">
        <v>0</v>
      </c>
      <c r="AI634" t="s">
        <v>796</v>
      </c>
      <c r="AJ634">
        <v>20</v>
      </c>
      <c r="AL634" t="s">
        <v>801</v>
      </c>
      <c r="AM634">
        <v>20</v>
      </c>
      <c r="AO634" t="s">
        <v>798</v>
      </c>
      <c r="AP634">
        <v>20</v>
      </c>
      <c r="AR634" t="s">
        <v>150</v>
      </c>
      <c r="AS634">
        <v>20</v>
      </c>
      <c r="AU634" t="s">
        <v>799</v>
      </c>
      <c r="AV634">
        <v>20</v>
      </c>
    </row>
    <row r="635" spans="1:48" x14ac:dyDescent="0.25">
      <c r="A635" t="s">
        <v>1562</v>
      </c>
      <c r="B635" t="s">
        <v>1563</v>
      </c>
      <c r="C635" t="s">
        <v>142</v>
      </c>
      <c r="E635" s="19">
        <v>80</v>
      </c>
      <c r="K635" s="11">
        <v>2312</v>
      </c>
      <c r="N635" t="s">
        <v>804</v>
      </c>
      <c r="Q635" t="s">
        <v>146</v>
      </c>
      <c r="T635" t="s">
        <v>339</v>
      </c>
      <c r="W635" t="s">
        <v>854</v>
      </c>
      <c r="Z635" t="s">
        <v>258</v>
      </c>
      <c r="AD635">
        <v>0</v>
      </c>
      <c r="AG635">
        <v>0</v>
      </c>
      <c r="AI635" t="s">
        <v>796</v>
      </c>
      <c r="AJ635">
        <v>20</v>
      </c>
      <c r="AL635" t="s">
        <v>855</v>
      </c>
      <c r="AM635">
        <v>0</v>
      </c>
      <c r="AO635" t="s">
        <v>798</v>
      </c>
      <c r="AP635">
        <v>20</v>
      </c>
      <c r="AR635" t="s">
        <v>150</v>
      </c>
      <c r="AS635">
        <v>20</v>
      </c>
      <c r="AU635" t="s">
        <v>799</v>
      </c>
      <c r="AV635">
        <v>20</v>
      </c>
    </row>
    <row r="636" spans="1:48" x14ac:dyDescent="0.25">
      <c r="A636" t="s">
        <v>1564</v>
      </c>
      <c r="B636" t="s">
        <v>1565</v>
      </c>
      <c r="C636" t="s">
        <v>142</v>
      </c>
      <c r="E636" s="19">
        <v>100</v>
      </c>
      <c r="K636" s="11">
        <v>2312</v>
      </c>
      <c r="N636" t="s">
        <v>804</v>
      </c>
      <c r="Q636" t="s">
        <v>146</v>
      </c>
      <c r="T636" t="s">
        <v>339</v>
      </c>
      <c r="W636" t="s">
        <v>854</v>
      </c>
      <c r="Z636" t="s">
        <v>258</v>
      </c>
      <c r="AD636">
        <v>0</v>
      </c>
      <c r="AG636">
        <v>0</v>
      </c>
      <c r="AI636" t="s">
        <v>796</v>
      </c>
      <c r="AJ636">
        <v>20</v>
      </c>
      <c r="AL636" t="s">
        <v>801</v>
      </c>
      <c r="AM636">
        <v>20</v>
      </c>
      <c r="AO636" t="s">
        <v>798</v>
      </c>
      <c r="AP636">
        <v>20</v>
      </c>
      <c r="AR636" t="s">
        <v>150</v>
      </c>
      <c r="AS636">
        <v>20</v>
      </c>
      <c r="AU636" t="s">
        <v>799</v>
      </c>
      <c r="AV636">
        <v>20</v>
      </c>
    </row>
    <row r="637" spans="1:48" x14ac:dyDescent="0.25">
      <c r="A637" t="s">
        <v>1566</v>
      </c>
      <c r="B637" t="s">
        <v>1567</v>
      </c>
      <c r="C637" t="s">
        <v>142</v>
      </c>
      <c r="E637" s="19">
        <v>80</v>
      </c>
      <c r="K637" s="11">
        <v>2312</v>
      </c>
      <c r="N637" t="s">
        <v>804</v>
      </c>
      <c r="Q637" t="s">
        <v>146</v>
      </c>
      <c r="T637" t="s">
        <v>147</v>
      </c>
      <c r="W637" t="s">
        <v>854</v>
      </c>
      <c r="Z637" t="s">
        <v>258</v>
      </c>
      <c r="AD637">
        <v>0</v>
      </c>
      <c r="AG637">
        <v>0</v>
      </c>
      <c r="AI637" t="s">
        <v>796</v>
      </c>
      <c r="AJ637">
        <v>20</v>
      </c>
      <c r="AL637" t="s">
        <v>855</v>
      </c>
      <c r="AM637">
        <v>0</v>
      </c>
      <c r="AO637" t="s">
        <v>798</v>
      </c>
      <c r="AP637">
        <v>20</v>
      </c>
      <c r="AR637" t="s">
        <v>150</v>
      </c>
      <c r="AS637">
        <v>20</v>
      </c>
      <c r="AU637" t="s">
        <v>799</v>
      </c>
      <c r="AV637">
        <v>20</v>
      </c>
    </row>
    <row r="638" spans="1:48" x14ac:dyDescent="0.25">
      <c r="A638" t="s">
        <v>1568</v>
      </c>
      <c r="B638" t="s">
        <v>1569</v>
      </c>
      <c r="C638" t="s">
        <v>142</v>
      </c>
      <c r="E638" s="19">
        <v>40</v>
      </c>
      <c r="K638" s="11">
        <v>2312</v>
      </c>
      <c r="N638" t="s">
        <v>804</v>
      </c>
      <c r="Q638" t="s">
        <v>146</v>
      </c>
      <c r="T638" t="s">
        <v>147</v>
      </c>
      <c r="W638" t="s">
        <v>854</v>
      </c>
      <c r="Z638" t="s">
        <v>258</v>
      </c>
      <c r="AD638">
        <v>0</v>
      </c>
      <c r="AG638">
        <v>0</v>
      </c>
      <c r="AI638" t="s">
        <v>800</v>
      </c>
      <c r="AJ638">
        <v>0</v>
      </c>
      <c r="AL638" t="s">
        <v>855</v>
      </c>
      <c r="AM638">
        <v>0</v>
      </c>
      <c r="AO638" t="s">
        <v>258</v>
      </c>
      <c r="AP638">
        <v>0</v>
      </c>
      <c r="AR638" t="s">
        <v>150</v>
      </c>
      <c r="AS638">
        <v>20</v>
      </c>
      <c r="AU638" t="s">
        <v>799</v>
      </c>
      <c r="AV638">
        <v>20</v>
      </c>
    </row>
    <row r="639" spans="1:48" x14ac:dyDescent="0.25">
      <c r="A639" t="s">
        <v>1570</v>
      </c>
      <c r="B639" t="s">
        <v>1571</v>
      </c>
      <c r="C639" t="s">
        <v>142</v>
      </c>
      <c r="E639" s="19">
        <v>100</v>
      </c>
      <c r="K639" s="11">
        <v>2312</v>
      </c>
      <c r="N639" t="s">
        <v>804</v>
      </c>
      <c r="Q639" t="s">
        <v>146</v>
      </c>
      <c r="T639" t="s">
        <v>147</v>
      </c>
      <c r="W639" t="s">
        <v>854</v>
      </c>
      <c r="Z639" t="s">
        <v>258</v>
      </c>
      <c r="AD639">
        <v>0</v>
      </c>
      <c r="AG639">
        <v>0</v>
      </c>
      <c r="AI639" t="s">
        <v>796</v>
      </c>
      <c r="AJ639">
        <v>20</v>
      </c>
      <c r="AL639" t="s">
        <v>801</v>
      </c>
      <c r="AM639">
        <v>20</v>
      </c>
      <c r="AO639" t="s">
        <v>798</v>
      </c>
      <c r="AP639">
        <v>20</v>
      </c>
      <c r="AR639" t="s">
        <v>150</v>
      </c>
      <c r="AS639">
        <v>20</v>
      </c>
      <c r="AU639" t="s">
        <v>799</v>
      </c>
      <c r="AV639">
        <v>20</v>
      </c>
    </row>
    <row r="640" spans="1:48" x14ac:dyDescent="0.25">
      <c r="A640" t="s">
        <v>1572</v>
      </c>
      <c r="B640" t="s">
        <v>1573</v>
      </c>
      <c r="C640" t="s">
        <v>142</v>
      </c>
      <c r="E640" s="19">
        <v>60</v>
      </c>
      <c r="K640" s="11">
        <v>2312</v>
      </c>
      <c r="N640" t="s">
        <v>804</v>
      </c>
      <c r="Q640" t="s">
        <v>146</v>
      </c>
      <c r="T640" t="s">
        <v>147</v>
      </c>
      <c r="W640" t="s">
        <v>854</v>
      </c>
      <c r="Z640" t="s">
        <v>258</v>
      </c>
      <c r="AD640">
        <v>0</v>
      </c>
      <c r="AG640">
        <v>0</v>
      </c>
      <c r="AI640" t="s">
        <v>796</v>
      </c>
      <c r="AJ640">
        <v>20</v>
      </c>
      <c r="AL640" t="s">
        <v>855</v>
      </c>
      <c r="AM640">
        <v>0</v>
      </c>
      <c r="AO640" t="s">
        <v>258</v>
      </c>
      <c r="AP640">
        <v>0</v>
      </c>
      <c r="AR640" t="s">
        <v>150</v>
      </c>
      <c r="AS640">
        <v>20</v>
      </c>
      <c r="AU640" t="s">
        <v>799</v>
      </c>
      <c r="AV640">
        <v>20</v>
      </c>
    </row>
    <row r="641" spans="1:50" x14ac:dyDescent="0.25">
      <c r="A641" t="s">
        <v>1574</v>
      </c>
      <c r="B641" t="s">
        <v>1575</v>
      </c>
      <c r="C641" t="s">
        <v>142</v>
      </c>
      <c r="E641" s="19">
        <v>100</v>
      </c>
      <c r="K641" s="11">
        <v>2307</v>
      </c>
      <c r="N641" t="s">
        <v>804</v>
      </c>
      <c r="Q641" t="s">
        <v>197</v>
      </c>
      <c r="T641" t="s">
        <v>171</v>
      </c>
      <c r="W641" t="s">
        <v>805</v>
      </c>
      <c r="Z641" t="s">
        <v>150</v>
      </c>
      <c r="AC641" t="s">
        <v>796</v>
      </c>
      <c r="AD641">
        <v>0</v>
      </c>
      <c r="AF641" t="s">
        <v>801</v>
      </c>
      <c r="AG641">
        <v>0</v>
      </c>
      <c r="AI641" t="s">
        <v>796</v>
      </c>
      <c r="AJ641">
        <v>20</v>
      </c>
      <c r="AL641" t="s">
        <v>801</v>
      </c>
      <c r="AM641">
        <v>20</v>
      </c>
      <c r="AO641" t="s">
        <v>798</v>
      </c>
      <c r="AP641">
        <v>20</v>
      </c>
      <c r="AR641" t="s">
        <v>150</v>
      </c>
      <c r="AS641">
        <v>20</v>
      </c>
      <c r="AU641" t="s">
        <v>799</v>
      </c>
      <c r="AV641">
        <v>20</v>
      </c>
    </row>
    <row r="642" spans="1:50" x14ac:dyDescent="0.25">
      <c r="A642" t="s">
        <v>1576</v>
      </c>
      <c r="B642" t="s">
        <v>1577</v>
      </c>
      <c r="C642" t="s">
        <v>142</v>
      </c>
      <c r="E642" s="19">
        <v>100</v>
      </c>
      <c r="K642" s="11">
        <v>2307</v>
      </c>
      <c r="N642" t="s">
        <v>804</v>
      </c>
      <c r="Q642" t="s">
        <v>197</v>
      </c>
      <c r="T642" t="s">
        <v>171</v>
      </c>
      <c r="W642" t="s">
        <v>805</v>
      </c>
      <c r="Z642" t="s">
        <v>150</v>
      </c>
      <c r="AC642" t="s">
        <v>796</v>
      </c>
      <c r="AD642">
        <v>0</v>
      </c>
      <c r="AF642" t="s">
        <v>801</v>
      </c>
      <c r="AG642">
        <v>0</v>
      </c>
      <c r="AI642" t="s">
        <v>796</v>
      </c>
      <c r="AJ642">
        <v>20</v>
      </c>
      <c r="AL642" t="s">
        <v>801</v>
      </c>
      <c r="AM642">
        <v>20</v>
      </c>
      <c r="AO642" t="s">
        <v>798</v>
      </c>
      <c r="AP642">
        <v>20</v>
      </c>
      <c r="AR642" t="s">
        <v>150</v>
      </c>
      <c r="AS642">
        <v>20</v>
      </c>
      <c r="AU642" t="s">
        <v>799</v>
      </c>
      <c r="AV642">
        <v>20</v>
      </c>
    </row>
    <row r="643" spans="1:50" x14ac:dyDescent="0.25">
      <c r="A643" t="s">
        <v>1578</v>
      </c>
      <c r="B643" t="s">
        <v>1579</v>
      </c>
      <c r="C643" t="s">
        <v>142</v>
      </c>
      <c r="E643" s="19">
        <v>100</v>
      </c>
      <c r="K643" s="11">
        <v>2307</v>
      </c>
      <c r="N643" t="s">
        <v>804</v>
      </c>
      <c r="Q643" t="s">
        <v>197</v>
      </c>
      <c r="T643" t="s">
        <v>171</v>
      </c>
      <c r="W643" t="s">
        <v>805</v>
      </c>
      <c r="Z643" t="s">
        <v>150</v>
      </c>
      <c r="AC643" t="s">
        <v>796</v>
      </c>
      <c r="AD643">
        <v>0</v>
      </c>
      <c r="AF643" t="s">
        <v>801</v>
      </c>
      <c r="AG643">
        <v>0</v>
      </c>
      <c r="AI643" t="s">
        <v>796</v>
      </c>
      <c r="AJ643">
        <v>20</v>
      </c>
      <c r="AL643" t="s">
        <v>801</v>
      </c>
      <c r="AM643">
        <v>20</v>
      </c>
      <c r="AO643" t="s">
        <v>798</v>
      </c>
      <c r="AP643">
        <v>20</v>
      </c>
      <c r="AR643" t="s">
        <v>150</v>
      </c>
      <c r="AS643">
        <v>20</v>
      </c>
      <c r="AU643" t="s">
        <v>799</v>
      </c>
      <c r="AV643">
        <v>20</v>
      </c>
    </row>
    <row r="644" spans="1:50" x14ac:dyDescent="0.25">
      <c r="A644" t="s">
        <v>1580</v>
      </c>
      <c r="B644" t="s">
        <v>1581</v>
      </c>
      <c r="C644" t="s">
        <v>142</v>
      </c>
      <c r="E644" s="19">
        <v>100</v>
      </c>
      <c r="K644" s="11">
        <v>2307</v>
      </c>
      <c r="N644" t="s">
        <v>804</v>
      </c>
      <c r="Q644" t="s">
        <v>197</v>
      </c>
      <c r="T644" t="s">
        <v>171</v>
      </c>
      <c r="W644" t="s">
        <v>805</v>
      </c>
      <c r="Z644" t="s">
        <v>150</v>
      </c>
      <c r="AC644" t="s">
        <v>796</v>
      </c>
      <c r="AD644">
        <v>0</v>
      </c>
      <c r="AF644" t="s">
        <v>801</v>
      </c>
      <c r="AG644">
        <v>0</v>
      </c>
      <c r="AI644" t="s">
        <v>796</v>
      </c>
      <c r="AJ644">
        <v>20</v>
      </c>
      <c r="AL644" t="s">
        <v>801</v>
      </c>
      <c r="AM644">
        <v>20</v>
      </c>
      <c r="AO644" t="s">
        <v>798</v>
      </c>
      <c r="AP644">
        <v>20</v>
      </c>
      <c r="AR644" t="s">
        <v>150</v>
      </c>
      <c r="AS644">
        <v>20</v>
      </c>
      <c r="AU644" t="s">
        <v>799</v>
      </c>
      <c r="AV644">
        <v>20</v>
      </c>
    </row>
    <row r="645" spans="1:50" x14ac:dyDescent="0.25">
      <c r="A645" t="s">
        <v>1582</v>
      </c>
      <c r="B645" t="s">
        <v>1583</v>
      </c>
      <c r="C645" t="s">
        <v>142</v>
      </c>
      <c r="E645" s="19">
        <v>100</v>
      </c>
      <c r="K645" s="11">
        <v>2307</v>
      </c>
      <c r="N645" t="s">
        <v>804</v>
      </c>
      <c r="Q645" t="s">
        <v>197</v>
      </c>
      <c r="T645" t="s">
        <v>171</v>
      </c>
      <c r="W645" t="s">
        <v>805</v>
      </c>
      <c r="Z645" t="s">
        <v>150</v>
      </c>
      <c r="AC645" t="s">
        <v>796</v>
      </c>
      <c r="AD645">
        <v>0</v>
      </c>
      <c r="AF645" t="s">
        <v>801</v>
      </c>
      <c r="AG645">
        <v>0</v>
      </c>
      <c r="AI645" t="s">
        <v>796</v>
      </c>
      <c r="AJ645">
        <v>20</v>
      </c>
      <c r="AL645" t="s">
        <v>801</v>
      </c>
      <c r="AM645">
        <v>20</v>
      </c>
      <c r="AO645" t="s">
        <v>798</v>
      </c>
      <c r="AP645">
        <v>20</v>
      </c>
      <c r="AR645" t="s">
        <v>150</v>
      </c>
      <c r="AS645">
        <v>20</v>
      </c>
      <c r="AU645" t="s">
        <v>799</v>
      </c>
      <c r="AV645">
        <v>20</v>
      </c>
    </row>
    <row r="646" spans="1:50" x14ac:dyDescent="0.25">
      <c r="A646" t="s">
        <v>1584</v>
      </c>
      <c r="B646" t="s">
        <v>1585</v>
      </c>
      <c r="C646" t="s">
        <v>142</v>
      </c>
      <c r="E646" s="19">
        <v>100</v>
      </c>
      <c r="K646" s="11">
        <v>2307</v>
      </c>
      <c r="N646" t="s">
        <v>804</v>
      </c>
      <c r="Q646" t="s">
        <v>197</v>
      </c>
      <c r="T646" t="s">
        <v>171</v>
      </c>
      <c r="W646" t="s">
        <v>805</v>
      </c>
      <c r="Z646" t="s">
        <v>150</v>
      </c>
      <c r="AC646" t="s">
        <v>796</v>
      </c>
      <c r="AD646">
        <v>0</v>
      </c>
      <c r="AF646" t="s">
        <v>801</v>
      </c>
      <c r="AG646">
        <v>0</v>
      </c>
      <c r="AI646" t="s">
        <v>796</v>
      </c>
      <c r="AJ646">
        <v>20</v>
      </c>
      <c r="AL646" t="s">
        <v>801</v>
      </c>
      <c r="AM646">
        <v>20</v>
      </c>
      <c r="AO646" t="s">
        <v>798</v>
      </c>
      <c r="AP646">
        <v>20</v>
      </c>
      <c r="AR646" t="s">
        <v>150</v>
      </c>
      <c r="AS646">
        <v>20</v>
      </c>
      <c r="AU646" t="s">
        <v>799</v>
      </c>
      <c r="AV646">
        <v>20</v>
      </c>
    </row>
    <row r="647" spans="1:50" x14ac:dyDescent="0.25">
      <c r="A647" t="s">
        <v>1586</v>
      </c>
      <c r="B647" t="s">
        <v>1587</v>
      </c>
      <c r="C647" t="s">
        <v>142</v>
      </c>
      <c r="E647" s="19">
        <v>60</v>
      </c>
      <c r="K647" s="11">
        <v>2307</v>
      </c>
      <c r="N647" t="s">
        <v>804</v>
      </c>
      <c r="Q647" t="s">
        <v>197</v>
      </c>
      <c r="T647" t="s">
        <v>171</v>
      </c>
      <c r="W647" t="s">
        <v>805</v>
      </c>
      <c r="Z647" t="s">
        <v>150</v>
      </c>
      <c r="AC647" t="s">
        <v>800</v>
      </c>
      <c r="AD647">
        <v>0</v>
      </c>
      <c r="AF647" t="s">
        <v>801</v>
      </c>
      <c r="AG647">
        <v>0</v>
      </c>
      <c r="AI647" t="s">
        <v>800</v>
      </c>
      <c r="AJ647">
        <v>0</v>
      </c>
      <c r="AL647" t="s">
        <v>801</v>
      </c>
      <c r="AM647">
        <v>20</v>
      </c>
      <c r="AO647" t="s">
        <v>258</v>
      </c>
      <c r="AP647">
        <v>0</v>
      </c>
      <c r="AR647" t="s">
        <v>150</v>
      </c>
      <c r="AS647">
        <v>20</v>
      </c>
      <c r="AU647" t="s">
        <v>799</v>
      </c>
      <c r="AV647">
        <v>20</v>
      </c>
    </row>
    <row r="648" spans="1:50" x14ac:dyDescent="0.25">
      <c r="A648" t="s">
        <v>1588</v>
      </c>
      <c r="B648" t="s">
        <v>1589</v>
      </c>
      <c r="C648" t="s">
        <v>142</v>
      </c>
      <c r="E648" s="19">
        <v>100</v>
      </c>
      <c r="K648" s="11">
        <v>2307</v>
      </c>
      <c r="N648" t="s">
        <v>804</v>
      </c>
      <c r="Q648" t="s">
        <v>197</v>
      </c>
      <c r="T648" t="s">
        <v>171</v>
      </c>
      <c r="W648" t="s">
        <v>805</v>
      </c>
      <c r="Z648" t="s">
        <v>150</v>
      </c>
      <c r="AC648" t="s">
        <v>796</v>
      </c>
      <c r="AD648">
        <v>0</v>
      </c>
      <c r="AF648" t="s">
        <v>801</v>
      </c>
      <c r="AG648">
        <v>0</v>
      </c>
      <c r="AI648" t="s">
        <v>796</v>
      </c>
      <c r="AJ648">
        <v>20</v>
      </c>
      <c r="AL648" t="s">
        <v>801</v>
      </c>
      <c r="AM648">
        <v>20</v>
      </c>
      <c r="AO648" t="s">
        <v>798</v>
      </c>
      <c r="AP648">
        <v>20</v>
      </c>
      <c r="AR648" t="s">
        <v>150</v>
      </c>
      <c r="AS648">
        <v>20</v>
      </c>
      <c r="AU648" t="s">
        <v>799</v>
      </c>
      <c r="AV648">
        <v>20</v>
      </c>
    </row>
    <row r="649" spans="1:50" x14ac:dyDescent="0.25">
      <c r="A649" t="s">
        <v>1590</v>
      </c>
      <c r="B649" t="s">
        <v>1591</v>
      </c>
      <c r="C649" t="s">
        <v>142</v>
      </c>
      <c r="E649" s="19">
        <v>60</v>
      </c>
      <c r="K649" s="11">
        <v>2307</v>
      </c>
      <c r="N649" t="s">
        <v>804</v>
      </c>
      <c r="Q649" t="s">
        <v>197</v>
      </c>
      <c r="T649" t="s">
        <v>171</v>
      </c>
      <c r="W649" t="s">
        <v>805</v>
      </c>
      <c r="Z649" t="s">
        <v>150</v>
      </c>
      <c r="AC649" t="s">
        <v>800</v>
      </c>
      <c r="AD649">
        <v>0</v>
      </c>
      <c r="AF649" t="s">
        <v>801</v>
      </c>
      <c r="AG649">
        <v>0</v>
      </c>
      <c r="AI649" t="s">
        <v>800</v>
      </c>
      <c r="AJ649">
        <v>0</v>
      </c>
      <c r="AL649" t="s">
        <v>801</v>
      </c>
      <c r="AM649">
        <v>20</v>
      </c>
      <c r="AO649" t="s">
        <v>258</v>
      </c>
      <c r="AP649">
        <v>0</v>
      </c>
      <c r="AR649" t="s">
        <v>150</v>
      </c>
      <c r="AS649">
        <v>20</v>
      </c>
      <c r="AU649" t="s">
        <v>799</v>
      </c>
      <c r="AV649">
        <v>20</v>
      </c>
    </row>
    <row r="650" spans="1:50" x14ac:dyDescent="0.25">
      <c r="A650" t="s">
        <v>1622</v>
      </c>
      <c r="B650" t="s">
        <v>1623</v>
      </c>
      <c r="C650" t="s">
        <v>142</v>
      </c>
      <c r="E650" s="19">
        <v>100</v>
      </c>
      <c r="K650" s="11">
        <v>2501</v>
      </c>
      <c r="N650" t="s">
        <v>804</v>
      </c>
      <c r="Q650" t="s">
        <v>168</v>
      </c>
      <c r="T650" t="s">
        <v>795</v>
      </c>
      <c r="W650" t="s">
        <v>805</v>
      </c>
      <c r="Z650" t="s">
        <v>150</v>
      </c>
      <c r="AC650" t="s">
        <v>796</v>
      </c>
      <c r="AD650">
        <v>0</v>
      </c>
      <c r="AF650" t="s">
        <v>801</v>
      </c>
      <c r="AG650">
        <v>0</v>
      </c>
      <c r="AI650" t="s">
        <v>796</v>
      </c>
      <c r="AJ650">
        <v>20</v>
      </c>
      <c r="AL650" t="s">
        <v>801</v>
      </c>
      <c r="AM650">
        <v>20</v>
      </c>
      <c r="AO650" t="s">
        <v>798</v>
      </c>
      <c r="AP650">
        <v>20</v>
      </c>
      <c r="AR650" t="s">
        <v>150</v>
      </c>
      <c r="AS650">
        <v>20</v>
      </c>
      <c r="AU650" t="s">
        <v>799</v>
      </c>
      <c r="AV650">
        <v>20</v>
      </c>
      <c r="AX650" t="s">
        <v>1624</v>
      </c>
    </row>
    <row r="651" spans="1:50" x14ac:dyDescent="0.25">
      <c r="A651" t="s">
        <v>1616</v>
      </c>
      <c r="B651" t="s">
        <v>1617</v>
      </c>
      <c r="C651" t="s">
        <v>142</v>
      </c>
      <c r="E651" s="19">
        <v>100</v>
      </c>
      <c r="K651" s="11">
        <v>2358</v>
      </c>
      <c r="N651" t="s">
        <v>804</v>
      </c>
      <c r="Q651" t="s">
        <v>146</v>
      </c>
      <c r="T651" t="s">
        <v>162</v>
      </c>
      <c r="W651" t="s">
        <v>854</v>
      </c>
      <c r="Z651" t="s">
        <v>258</v>
      </c>
      <c r="AD651">
        <v>0</v>
      </c>
      <c r="AG651">
        <v>0</v>
      </c>
      <c r="AI651" t="s">
        <v>796</v>
      </c>
      <c r="AJ651">
        <v>20</v>
      </c>
      <c r="AL651" t="s">
        <v>801</v>
      </c>
      <c r="AM651">
        <v>20</v>
      </c>
      <c r="AO651" t="s">
        <v>798</v>
      </c>
      <c r="AP651">
        <v>20</v>
      </c>
      <c r="AR651" t="s">
        <v>150</v>
      </c>
      <c r="AS651">
        <v>20</v>
      </c>
      <c r="AU651" t="s">
        <v>799</v>
      </c>
      <c r="AV651">
        <v>20</v>
      </c>
      <c r="AX651" t="s">
        <v>1618</v>
      </c>
    </row>
    <row r="652" spans="1:50" x14ac:dyDescent="0.25">
      <c r="A652" t="s">
        <v>1619</v>
      </c>
      <c r="B652" t="s">
        <v>1620</v>
      </c>
      <c r="C652" t="s">
        <v>142</v>
      </c>
      <c r="E652" s="19">
        <v>100</v>
      </c>
      <c r="K652" s="11">
        <v>2358</v>
      </c>
      <c r="N652" t="s">
        <v>804</v>
      </c>
      <c r="Q652" t="s">
        <v>146</v>
      </c>
      <c r="T652" t="s">
        <v>162</v>
      </c>
      <c r="W652" t="s">
        <v>854</v>
      </c>
      <c r="Z652" t="s">
        <v>258</v>
      </c>
      <c r="AD652">
        <v>0</v>
      </c>
      <c r="AG652">
        <v>0</v>
      </c>
      <c r="AI652" t="s">
        <v>796</v>
      </c>
      <c r="AJ652">
        <v>20</v>
      </c>
      <c r="AL652" t="s">
        <v>801</v>
      </c>
      <c r="AM652">
        <v>20</v>
      </c>
      <c r="AO652" t="s">
        <v>798</v>
      </c>
      <c r="AP652">
        <v>20</v>
      </c>
      <c r="AR652" t="s">
        <v>150</v>
      </c>
      <c r="AS652">
        <v>20</v>
      </c>
      <c r="AU652" t="s">
        <v>799</v>
      </c>
      <c r="AV652">
        <v>20</v>
      </c>
      <c r="AX652" t="s">
        <v>1621</v>
      </c>
    </row>
    <row r="653" spans="1:50" x14ac:dyDescent="0.25">
      <c r="A653" t="s">
        <v>1627</v>
      </c>
      <c r="B653" t="s">
        <v>1628</v>
      </c>
      <c r="C653" t="s">
        <v>142</v>
      </c>
      <c r="E653" s="19">
        <v>100</v>
      </c>
      <c r="K653" s="11">
        <v>2358</v>
      </c>
      <c r="N653" t="s">
        <v>804</v>
      </c>
      <c r="Q653" t="s">
        <v>146</v>
      </c>
      <c r="T653" t="s">
        <v>162</v>
      </c>
      <c r="W653" t="s">
        <v>854</v>
      </c>
      <c r="Z653" t="s">
        <v>258</v>
      </c>
      <c r="AD653">
        <v>0</v>
      </c>
      <c r="AG653">
        <v>0</v>
      </c>
      <c r="AI653" t="s">
        <v>796</v>
      </c>
      <c r="AJ653">
        <v>20</v>
      </c>
      <c r="AL653" t="s">
        <v>801</v>
      </c>
      <c r="AM653">
        <v>20</v>
      </c>
      <c r="AO653" t="s">
        <v>798</v>
      </c>
      <c r="AP653">
        <v>20</v>
      </c>
      <c r="AR653" t="s">
        <v>150</v>
      </c>
      <c r="AS653">
        <v>20</v>
      </c>
      <c r="AU653" t="s">
        <v>799</v>
      </c>
      <c r="AV653">
        <v>20</v>
      </c>
      <c r="AX653" t="s">
        <v>1629</v>
      </c>
    </row>
    <row r="654" spans="1:50" x14ac:dyDescent="0.25">
      <c r="A654" t="s">
        <v>1625</v>
      </c>
      <c r="B654" t="s">
        <v>1626</v>
      </c>
      <c r="C654" t="s">
        <v>142</v>
      </c>
      <c r="E654" s="19">
        <v>80</v>
      </c>
      <c r="K654" s="11">
        <v>2501</v>
      </c>
      <c r="N654" t="s">
        <v>804</v>
      </c>
      <c r="Q654" t="s">
        <v>168</v>
      </c>
      <c r="T654" t="s">
        <v>795</v>
      </c>
      <c r="W654" t="s">
        <v>805</v>
      </c>
      <c r="Z654" t="s">
        <v>150</v>
      </c>
      <c r="AC654" t="s">
        <v>796</v>
      </c>
      <c r="AD654">
        <v>0</v>
      </c>
      <c r="AF654" t="s">
        <v>855</v>
      </c>
      <c r="AG654">
        <v>0</v>
      </c>
      <c r="AI654" t="s">
        <v>796</v>
      </c>
      <c r="AJ654">
        <v>20</v>
      </c>
      <c r="AL654" t="s">
        <v>855</v>
      </c>
      <c r="AM654">
        <v>0</v>
      </c>
      <c r="AO654" t="s">
        <v>798</v>
      </c>
      <c r="AP654">
        <v>20</v>
      </c>
      <c r="AR654" t="s">
        <v>150</v>
      </c>
      <c r="AS654">
        <v>20</v>
      </c>
      <c r="AU654" t="s">
        <v>799</v>
      </c>
      <c r="AV654">
        <v>20</v>
      </c>
      <c r="AX654" t="s">
        <v>1624</v>
      </c>
    </row>
    <row r="655" spans="1:50" x14ac:dyDescent="0.25">
      <c r="A655" t="s">
        <v>1633</v>
      </c>
      <c r="B655" t="s">
        <v>1634</v>
      </c>
      <c r="C655" t="s">
        <v>142</v>
      </c>
      <c r="E655" s="19">
        <v>100</v>
      </c>
      <c r="K655" s="11">
        <v>2358</v>
      </c>
      <c r="N655" t="s">
        <v>804</v>
      </c>
      <c r="Q655" t="s">
        <v>146</v>
      </c>
      <c r="T655" t="s">
        <v>162</v>
      </c>
      <c r="W655" t="s">
        <v>854</v>
      </c>
      <c r="Z655" t="s">
        <v>150</v>
      </c>
      <c r="AC655" t="s">
        <v>796</v>
      </c>
      <c r="AD655">
        <v>0</v>
      </c>
      <c r="AF655" t="s">
        <v>797</v>
      </c>
      <c r="AG655">
        <v>0</v>
      </c>
      <c r="AI655" t="s">
        <v>796</v>
      </c>
      <c r="AJ655">
        <v>20</v>
      </c>
      <c r="AL655" t="s">
        <v>801</v>
      </c>
      <c r="AM655">
        <v>20</v>
      </c>
      <c r="AO655" t="s">
        <v>798</v>
      </c>
      <c r="AP655">
        <v>20</v>
      </c>
      <c r="AR655" t="s">
        <v>150</v>
      </c>
      <c r="AS655">
        <v>20</v>
      </c>
      <c r="AU655" t="s">
        <v>799</v>
      </c>
      <c r="AV655">
        <v>20</v>
      </c>
      <c r="AX655" t="s">
        <v>1629</v>
      </c>
    </row>
    <row r="656" spans="1:50" x14ac:dyDescent="0.25">
      <c r="A656" t="s">
        <v>1630</v>
      </c>
      <c r="B656" t="s">
        <v>1631</v>
      </c>
      <c r="C656" t="s">
        <v>142</v>
      </c>
      <c r="E656" s="19">
        <v>80</v>
      </c>
      <c r="K656" s="11">
        <v>2501</v>
      </c>
      <c r="N656" t="s">
        <v>804</v>
      </c>
      <c r="Q656" t="s">
        <v>168</v>
      </c>
      <c r="T656" t="s">
        <v>795</v>
      </c>
      <c r="W656" t="s">
        <v>805</v>
      </c>
      <c r="Z656" t="s">
        <v>150</v>
      </c>
      <c r="AC656" t="s">
        <v>796</v>
      </c>
      <c r="AD656">
        <v>0</v>
      </c>
      <c r="AF656" t="s">
        <v>855</v>
      </c>
      <c r="AG656">
        <v>0</v>
      </c>
      <c r="AI656" t="s">
        <v>796</v>
      </c>
      <c r="AJ656">
        <v>20</v>
      </c>
      <c r="AL656" t="s">
        <v>855</v>
      </c>
      <c r="AM656">
        <v>0</v>
      </c>
      <c r="AO656" t="s">
        <v>798</v>
      </c>
      <c r="AP656">
        <v>20</v>
      </c>
      <c r="AR656" t="s">
        <v>150</v>
      </c>
      <c r="AS656">
        <v>20</v>
      </c>
      <c r="AU656" t="s">
        <v>799</v>
      </c>
      <c r="AV656">
        <v>20</v>
      </c>
      <c r="AX656" t="s">
        <v>1632</v>
      </c>
    </row>
    <row r="657" spans="1:50" x14ac:dyDescent="0.25">
      <c r="A657" t="s">
        <v>1635</v>
      </c>
      <c r="B657" t="s">
        <v>1636</v>
      </c>
      <c r="C657" t="s">
        <v>142</v>
      </c>
      <c r="E657" s="19">
        <v>100</v>
      </c>
      <c r="K657" s="11">
        <v>2501</v>
      </c>
      <c r="N657" t="s">
        <v>804</v>
      </c>
      <c r="Q657" t="s">
        <v>168</v>
      </c>
      <c r="T657" t="s">
        <v>795</v>
      </c>
      <c r="W657" t="s">
        <v>805</v>
      </c>
      <c r="Z657" t="s">
        <v>150</v>
      </c>
      <c r="AC657" t="s">
        <v>796</v>
      </c>
      <c r="AD657">
        <v>0</v>
      </c>
      <c r="AF657" t="s">
        <v>801</v>
      </c>
      <c r="AG657">
        <v>0</v>
      </c>
      <c r="AI657" t="s">
        <v>796</v>
      </c>
      <c r="AJ657">
        <v>20</v>
      </c>
      <c r="AL657" t="s">
        <v>801</v>
      </c>
      <c r="AM657">
        <v>20</v>
      </c>
      <c r="AO657" t="s">
        <v>798</v>
      </c>
      <c r="AP657">
        <v>20</v>
      </c>
      <c r="AR657" t="s">
        <v>150</v>
      </c>
      <c r="AS657">
        <v>20</v>
      </c>
      <c r="AU657" t="s">
        <v>799</v>
      </c>
      <c r="AV657">
        <v>20</v>
      </c>
      <c r="AX657" t="s">
        <v>1624</v>
      </c>
    </row>
    <row r="658" spans="1:50" x14ac:dyDescent="0.25">
      <c r="A658" t="s">
        <v>1651</v>
      </c>
      <c r="B658" t="s">
        <v>1652</v>
      </c>
      <c r="C658" t="s">
        <v>142</v>
      </c>
      <c r="E658" s="19">
        <v>80</v>
      </c>
      <c r="K658" s="11">
        <v>2358</v>
      </c>
      <c r="N658" t="s">
        <v>804</v>
      </c>
      <c r="Q658" t="s">
        <v>146</v>
      </c>
      <c r="T658" t="s">
        <v>162</v>
      </c>
      <c r="W658" t="s">
        <v>854</v>
      </c>
      <c r="Z658" t="s">
        <v>258</v>
      </c>
      <c r="AD658">
        <v>0</v>
      </c>
      <c r="AG658">
        <v>0</v>
      </c>
      <c r="AI658" t="s">
        <v>800</v>
      </c>
      <c r="AJ658">
        <v>0</v>
      </c>
      <c r="AL658" t="s">
        <v>801</v>
      </c>
      <c r="AM658">
        <v>20</v>
      </c>
      <c r="AO658" t="s">
        <v>798</v>
      </c>
      <c r="AP658">
        <v>20</v>
      </c>
      <c r="AR658" t="s">
        <v>150</v>
      </c>
      <c r="AS658">
        <v>20</v>
      </c>
      <c r="AU658" t="s">
        <v>799</v>
      </c>
      <c r="AV658">
        <v>20</v>
      </c>
      <c r="AX658" t="s">
        <v>1653</v>
      </c>
    </row>
    <row r="659" spans="1:50" x14ac:dyDescent="0.25">
      <c r="A659" t="s">
        <v>1637</v>
      </c>
      <c r="B659" t="s">
        <v>1638</v>
      </c>
      <c r="C659" t="s">
        <v>142</v>
      </c>
      <c r="E659" s="19">
        <v>100</v>
      </c>
      <c r="K659" s="11">
        <v>2501</v>
      </c>
      <c r="N659" t="s">
        <v>804</v>
      </c>
      <c r="Q659" t="s">
        <v>168</v>
      </c>
      <c r="T659" t="s">
        <v>795</v>
      </c>
      <c r="W659" t="s">
        <v>805</v>
      </c>
      <c r="Z659" t="s">
        <v>150</v>
      </c>
      <c r="AC659" t="s">
        <v>796</v>
      </c>
      <c r="AD659">
        <v>0</v>
      </c>
      <c r="AF659" t="s">
        <v>801</v>
      </c>
      <c r="AG659">
        <v>0</v>
      </c>
      <c r="AI659" t="s">
        <v>796</v>
      </c>
      <c r="AJ659">
        <v>20</v>
      </c>
      <c r="AL659" t="s">
        <v>801</v>
      </c>
      <c r="AM659">
        <v>20</v>
      </c>
      <c r="AO659" t="s">
        <v>798</v>
      </c>
      <c r="AP659">
        <v>20</v>
      </c>
      <c r="AR659" t="s">
        <v>150</v>
      </c>
      <c r="AS659">
        <v>20</v>
      </c>
      <c r="AU659" t="s">
        <v>799</v>
      </c>
      <c r="AV659">
        <v>20</v>
      </c>
      <c r="AX659" t="s">
        <v>1624</v>
      </c>
    </row>
    <row r="660" spans="1:50" x14ac:dyDescent="0.25">
      <c r="A660" t="s">
        <v>1639</v>
      </c>
      <c r="B660" t="s">
        <v>1640</v>
      </c>
      <c r="C660" t="s">
        <v>142</v>
      </c>
      <c r="E660" s="19">
        <v>80</v>
      </c>
      <c r="K660" s="11">
        <v>2501</v>
      </c>
      <c r="N660" t="s">
        <v>804</v>
      </c>
      <c r="Q660" t="s">
        <v>168</v>
      </c>
      <c r="T660" t="s">
        <v>795</v>
      </c>
      <c r="W660" t="s">
        <v>805</v>
      </c>
      <c r="Z660" t="s">
        <v>150</v>
      </c>
      <c r="AC660" t="s">
        <v>796</v>
      </c>
      <c r="AD660">
        <v>0</v>
      </c>
      <c r="AF660" t="s">
        <v>797</v>
      </c>
      <c r="AG660">
        <v>0</v>
      </c>
      <c r="AI660" t="s">
        <v>796</v>
      </c>
      <c r="AJ660">
        <v>20</v>
      </c>
      <c r="AL660" t="s">
        <v>797</v>
      </c>
      <c r="AM660">
        <v>0</v>
      </c>
      <c r="AO660" t="s">
        <v>798</v>
      </c>
      <c r="AP660">
        <v>20</v>
      </c>
      <c r="AR660" t="s">
        <v>150</v>
      </c>
      <c r="AS660">
        <v>20</v>
      </c>
      <c r="AU660" t="s">
        <v>799</v>
      </c>
      <c r="AV660">
        <v>20</v>
      </c>
      <c r="AX660" t="s">
        <v>1641</v>
      </c>
    </row>
    <row r="661" spans="1:50" x14ac:dyDescent="0.25">
      <c r="A661" t="s">
        <v>1642</v>
      </c>
      <c r="B661" t="s">
        <v>1643</v>
      </c>
      <c r="C661" t="s">
        <v>142</v>
      </c>
      <c r="E661" s="19">
        <v>100</v>
      </c>
      <c r="K661" s="11">
        <v>2501</v>
      </c>
      <c r="N661" t="s">
        <v>804</v>
      </c>
      <c r="Q661" t="s">
        <v>168</v>
      </c>
      <c r="T661" t="s">
        <v>795</v>
      </c>
      <c r="W661" t="s">
        <v>805</v>
      </c>
      <c r="Z661" t="s">
        <v>150</v>
      </c>
      <c r="AC661" t="s">
        <v>796</v>
      </c>
      <c r="AD661">
        <v>0</v>
      </c>
      <c r="AF661" t="s">
        <v>801</v>
      </c>
      <c r="AG661">
        <v>0</v>
      </c>
      <c r="AI661" t="s">
        <v>796</v>
      </c>
      <c r="AJ661">
        <v>20</v>
      </c>
      <c r="AL661" t="s">
        <v>801</v>
      </c>
      <c r="AM661">
        <v>20</v>
      </c>
      <c r="AO661" t="s">
        <v>798</v>
      </c>
      <c r="AP661">
        <v>20</v>
      </c>
      <c r="AR661" t="s">
        <v>150</v>
      </c>
      <c r="AS661">
        <v>20</v>
      </c>
      <c r="AU661" t="s">
        <v>799</v>
      </c>
      <c r="AV661">
        <v>20</v>
      </c>
      <c r="AX661" t="s">
        <v>1624</v>
      </c>
    </row>
    <row r="662" spans="1:50" x14ac:dyDescent="0.25">
      <c r="A662" t="s">
        <v>1644</v>
      </c>
      <c r="B662" t="s">
        <v>1645</v>
      </c>
      <c r="C662" t="s">
        <v>142</v>
      </c>
      <c r="E662" s="19">
        <v>100</v>
      </c>
      <c r="K662" s="11">
        <v>2501</v>
      </c>
      <c r="N662" t="s">
        <v>804</v>
      </c>
      <c r="Q662" t="s">
        <v>168</v>
      </c>
      <c r="T662" t="s">
        <v>795</v>
      </c>
      <c r="W662" t="s">
        <v>805</v>
      </c>
      <c r="Z662" t="s">
        <v>150</v>
      </c>
      <c r="AC662" t="s">
        <v>796</v>
      </c>
      <c r="AD662">
        <v>0</v>
      </c>
      <c r="AF662" t="s">
        <v>801</v>
      </c>
      <c r="AG662">
        <v>0</v>
      </c>
      <c r="AI662" t="s">
        <v>796</v>
      </c>
      <c r="AJ662">
        <v>20</v>
      </c>
      <c r="AL662" t="s">
        <v>801</v>
      </c>
      <c r="AM662">
        <v>20</v>
      </c>
      <c r="AO662" t="s">
        <v>798</v>
      </c>
      <c r="AP662">
        <v>20</v>
      </c>
      <c r="AR662" t="s">
        <v>150</v>
      </c>
      <c r="AS662">
        <v>20</v>
      </c>
      <c r="AU662" t="s">
        <v>799</v>
      </c>
      <c r="AV662">
        <v>20</v>
      </c>
      <c r="AX662" t="s">
        <v>1624</v>
      </c>
    </row>
    <row r="663" spans="1:50" x14ac:dyDescent="0.25">
      <c r="A663" t="s">
        <v>1646</v>
      </c>
      <c r="B663" t="s">
        <v>1647</v>
      </c>
      <c r="C663" t="s">
        <v>142</v>
      </c>
      <c r="E663" s="19">
        <v>100</v>
      </c>
      <c r="K663" s="11">
        <v>2501</v>
      </c>
      <c r="N663" t="s">
        <v>804</v>
      </c>
      <c r="Q663" t="s">
        <v>168</v>
      </c>
      <c r="T663" t="s">
        <v>795</v>
      </c>
      <c r="W663" t="s">
        <v>805</v>
      </c>
      <c r="Z663" t="s">
        <v>150</v>
      </c>
      <c r="AC663" t="s">
        <v>796</v>
      </c>
      <c r="AD663">
        <v>0</v>
      </c>
      <c r="AF663" t="s">
        <v>801</v>
      </c>
      <c r="AG663">
        <v>0</v>
      </c>
      <c r="AI663" t="s">
        <v>796</v>
      </c>
      <c r="AJ663">
        <v>20</v>
      </c>
      <c r="AL663" t="s">
        <v>801</v>
      </c>
      <c r="AM663">
        <v>20</v>
      </c>
      <c r="AO663" t="s">
        <v>798</v>
      </c>
      <c r="AP663">
        <v>20</v>
      </c>
      <c r="AR663" t="s">
        <v>150</v>
      </c>
      <c r="AS663">
        <v>20</v>
      </c>
      <c r="AU663" t="s">
        <v>799</v>
      </c>
      <c r="AV663">
        <v>20</v>
      </c>
      <c r="AX663" t="s">
        <v>1648</v>
      </c>
    </row>
    <row r="664" spans="1:50" x14ac:dyDescent="0.25">
      <c r="A664" t="s">
        <v>1649</v>
      </c>
      <c r="B664" t="s">
        <v>1650</v>
      </c>
      <c r="C664" t="s">
        <v>142</v>
      </c>
      <c r="E664" s="19">
        <v>100</v>
      </c>
      <c r="K664" s="11">
        <v>2501</v>
      </c>
      <c r="N664" t="s">
        <v>804</v>
      </c>
      <c r="Q664" t="s">
        <v>168</v>
      </c>
      <c r="T664" t="s">
        <v>795</v>
      </c>
      <c r="W664" t="s">
        <v>805</v>
      </c>
      <c r="Z664" t="s">
        <v>150</v>
      </c>
      <c r="AC664" t="s">
        <v>796</v>
      </c>
      <c r="AD664">
        <v>0</v>
      </c>
      <c r="AF664" t="s">
        <v>801</v>
      </c>
      <c r="AG664">
        <v>0</v>
      </c>
      <c r="AI664" t="s">
        <v>796</v>
      </c>
      <c r="AJ664">
        <v>20</v>
      </c>
      <c r="AL664" t="s">
        <v>801</v>
      </c>
      <c r="AM664">
        <v>20</v>
      </c>
      <c r="AO664" t="s">
        <v>798</v>
      </c>
      <c r="AP664">
        <v>20</v>
      </c>
      <c r="AR664" t="s">
        <v>150</v>
      </c>
      <c r="AS664">
        <v>20</v>
      </c>
      <c r="AU664" t="s">
        <v>799</v>
      </c>
      <c r="AV664">
        <v>20</v>
      </c>
      <c r="AX664" t="s">
        <v>1624</v>
      </c>
    </row>
    <row r="665" spans="1:50" x14ac:dyDescent="0.25">
      <c r="A665" t="s">
        <v>1654</v>
      </c>
      <c r="B665" t="s">
        <v>1655</v>
      </c>
      <c r="C665" t="s">
        <v>142</v>
      </c>
      <c r="E665" s="19">
        <v>80</v>
      </c>
      <c r="K665" s="11">
        <v>2501</v>
      </c>
      <c r="N665" t="s">
        <v>804</v>
      </c>
      <c r="Q665" t="s">
        <v>168</v>
      </c>
      <c r="T665" t="s">
        <v>795</v>
      </c>
      <c r="W665" t="s">
        <v>805</v>
      </c>
      <c r="Z665" t="s">
        <v>150</v>
      </c>
      <c r="AC665" t="s">
        <v>796</v>
      </c>
      <c r="AD665">
        <v>0</v>
      </c>
      <c r="AF665" t="s">
        <v>855</v>
      </c>
      <c r="AG665">
        <v>0</v>
      </c>
      <c r="AI665" t="s">
        <v>796</v>
      </c>
      <c r="AJ665">
        <v>20</v>
      </c>
      <c r="AL665" t="s">
        <v>855</v>
      </c>
      <c r="AM665">
        <v>0</v>
      </c>
      <c r="AO665" t="s">
        <v>798</v>
      </c>
      <c r="AP665">
        <v>20</v>
      </c>
      <c r="AR665" t="s">
        <v>150</v>
      </c>
      <c r="AS665">
        <v>20</v>
      </c>
      <c r="AU665" t="s">
        <v>799</v>
      </c>
      <c r="AV665">
        <v>20</v>
      </c>
      <c r="AX665" t="s">
        <v>1624</v>
      </c>
    </row>
    <row r="666" spans="1:50" x14ac:dyDescent="0.25">
      <c r="A666" t="s">
        <v>1656</v>
      </c>
      <c r="B666" t="s">
        <v>1657</v>
      </c>
      <c r="C666" t="s">
        <v>142</v>
      </c>
      <c r="E666" s="19">
        <v>80</v>
      </c>
      <c r="K666" s="11">
        <v>2501</v>
      </c>
      <c r="N666" t="s">
        <v>804</v>
      </c>
      <c r="Q666" t="s">
        <v>168</v>
      </c>
      <c r="T666" t="s">
        <v>795</v>
      </c>
      <c r="W666" t="s">
        <v>805</v>
      </c>
      <c r="Z666" t="s">
        <v>150</v>
      </c>
      <c r="AC666" t="s">
        <v>796</v>
      </c>
      <c r="AD666">
        <v>0</v>
      </c>
      <c r="AF666" t="s">
        <v>797</v>
      </c>
      <c r="AG666">
        <v>0</v>
      </c>
      <c r="AI666" t="s">
        <v>796</v>
      </c>
      <c r="AJ666">
        <v>20</v>
      </c>
      <c r="AL666" t="s">
        <v>797</v>
      </c>
      <c r="AM666">
        <v>0</v>
      </c>
      <c r="AO666" t="s">
        <v>798</v>
      </c>
      <c r="AP666">
        <v>20</v>
      </c>
      <c r="AR666" t="s">
        <v>150</v>
      </c>
      <c r="AS666">
        <v>20</v>
      </c>
      <c r="AU666" t="s">
        <v>799</v>
      </c>
      <c r="AV666">
        <v>20</v>
      </c>
    </row>
    <row r="667" spans="1:50" x14ac:dyDescent="0.25">
      <c r="A667" t="s">
        <v>1658</v>
      </c>
      <c r="B667" t="s">
        <v>1659</v>
      </c>
      <c r="C667" t="s">
        <v>142</v>
      </c>
      <c r="E667" s="19">
        <v>80</v>
      </c>
      <c r="K667" s="11">
        <v>2401</v>
      </c>
      <c r="N667" t="s">
        <v>804</v>
      </c>
      <c r="Q667" t="s">
        <v>168</v>
      </c>
      <c r="T667" t="s">
        <v>795</v>
      </c>
      <c r="W667" t="s">
        <v>805</v>
      </c>
      <c r="Z667" t="s">
        <v>150</v>
      </c>
      <c r="AC667" t="s">
        <v>796</v>
      </c>
      <c r="AD667">
        <v>0</v>
      </c>
      <c r="AF667" t="s">
        <v>797</v>
      </c>
      <c r="AG667">
        <v>0</v>
      </c>
      <c r="AI667" t="s">
        <v>796</v>
      </c>
      <c r="AJ667">
        <v>20</v>
      </c>
      <c r="AL667" t="s">
        <v>797</v>
      </c>
      <c r="AM667">
        <v>0</v>
      </c>
      <c r="AO667" t="s">
        <v>798</v>
      </c>
      <c r="AP667">
        <v>20</v>
      </c>
      <c r="AR667" t="s">
        <v>150</v>
      </c>
      <c r="AS667">
        <v>20</v>
      </c>
      <c r="AU667" t="s">
        <v>799</v>
      </c>
      <c r="AV667">
        <v>20</v>
      </c>
    </row>
    <row r="668" spans="1:50" x14ac:dyDescent="0.25">
      <c r="A668" t="s">
        <v>1660</v>
      </c>
      <c r="B668" t="s">
        <v>1661</v>
      </c>
      <c r="C668" t="s">
        <v>142</v>
      </c>
      <c r="E668" s="19">
        <v>80</v>
      </c>
      <c r="K668" s="11">
        <v>2501</v>
      </c>
      <c r="N668" t="s">
        <v>804</v>
      </c>
      <c r="Q668" t="s">
        <v>168</v>
      </c>
      <c r="T668" t="s">
        <v>795</v>
      </c>
      <c r="W668" t="s">
        <v>805</v>
      </c>
      <c r="Z668" t="s">
        <v>150</v>
      </c>
      <c r="AC668" t="s">
        <v>796</v>
      </c>
      <c r="AD668">
        <v>0</v>
      </c>
      <c r="AF668" t="s">
        <v>797</v>
      </c>
      <c r="AG668">
        <v>0</v>
      </c>
      <c r="AI668" t="s">
        <v>796</v>
      </c>
      <c r="AJ668">
        <v>20</v>
      </c>
      <c r="AL668" t="s">
        <v>797</v>
      </c>
      <c r="AM668">
        <v>0</v>
      </c>
      <c r="AO668" t="s">
        <v>798</v>
      </c>
      <c r="AP668">
        <v>20</v>
      </c>
      <c r="AR668" t="s">
        <v>150</v>
      </c>
      <c r="AS668">
        <v>20</v>
      </c>
      <c r="AU668" t="s">
        <v>799</v>
      </c>
      <c r="AV668">
        <v>20</v>
      </c>
    </row>
    <row r="669" spans="1:50" x14ac:dyDescent="0.25">
      <c r="A669" t="s">
        <v>1662</v>
      </c>
      <c r="B669" t="s">
        <v>1663</v>
      </c>
      <c r="C669" t="s">
        <v>142</v>
      </c>
      <c r="E669" s="19">
        <v>100</v>
      </c>
      <c r="K669" s="11">
        <v>2501</v>
      </c>
      <c r="N669" t="s">
        <v>804</v>
      </c>
      <c r="Q669" t="s">
        <v>168</v>
      </c>
      <c r="T669" t="s">
        <v>795</v>
      </c>
      <c r="W669" t="s">
        <v>805</v>
      </c>
      <c r="Z669" t="s">
        <v>150</v>
      </c>
      <c r="AC669" t="s">
        <v>796</v>
      </c>
      <c r="AD669">
        <v>0</v>
      </c>
      <c r="AF669" t="s">
        <v>801</v>
      </c>
      <c r="AG669">
        <v>0</v>
      </c>
      <c r="AI669" t="s">
        <v>796</v>
      </c>
      <c r="AJ669">
        <v>20</v>
      </c>
      <c r="AL669" t="s">
        <v>801</v>
      </c>
      <c r="AM669">
        <v>20</v>
      </c>
      <c r="AO669" t="s">
        <v>798</v>
      </c>
      <c r="AP669">
        <v>20</v>
      </c>
      <c r="AR669" t="s">
        <v>150</v>
      </c>
      <c r="AS669">
        <v>20</v>
      </c>
      <c r="AU669" t="s">
        <v>799</v>
      </c>
      <c r="AV669">
        <v>20</v>
      </c>
    </row>
    <row r="670" spans="1:50" x14ac:dyDescent="0.25">
      <c r="A670" t="s">
        <v>1664</v>
      </c>
      <c r="B670" t="s">
        <v>1665</v>
      </c>
      <c r="C670" t="s">
        <v>142</v>
      </c>
      <c r="E670" s="19">
        <v>100</v>
      </c>
      <c r="K670" s="11">
        <v>2501</v>
      </c>
      <c r="N670" t="s">
        <v>804</v>
      </c>
      <c r="Q670" t="s">
        <v>168</v>
      </c>
      <c r="T670" t="s">
        <v>795</v>
      </c>
      <c r="W670" t="s">
        <v>805</v>
      </c>
      <c r="Z670" t="s">
        <v>150</v>
      </c>
      <c r="AC670" t="s">
        <v>796</v>
      </c>
      <c r="AD670">
        <v>0</v>
      </c>
      <c r="AF670" t="s">
        <v>801</v>
      </c>
      <c r="AG670">
        <v>0</v>
      </c>
      <c r="AI670" t="s">
        <v>796</v>
      </c>
      <c r="AJ670">
        <v>20</v>
      </c>
      <c r="AL670" t="s">
        <v>801</v>
      </c>
      <c r="AM670">
        <v>20</v>
      </c>
      <c r="AO670" t="s">
        <v>798</v>
      </c>
      <c r="AP670">
        <v>20</v>
      </c>
      <c r="AR670" t="s">
        <v>150</v>
      </c>
      <c r="AS670">
        <v>20</v>
      </c>
      <c r="AU670" t="s">
        <v>799</v>
      </c>
      <c r="AV670">
        <v>20</v>
      </c>
    </row>
    <row r="671" spans="1:50" x14ac:dyDescent="0.25">
      <c r="A671" s="27" t="s">
        <v>1666</v>
      </c>
      <c r="B671" s="27" t="s">
        <v>1667</v>
      </c>
      <c r="C671" t="s">
        <v>142</v>
      </c>
      <c r="E671" s="19">
        <v>100</v>
      </c>
      <c r="K671" s="11">
        <v>2501</v>
      </c>
      <c r="N671" t="s">
        <v>804</v>
      </c>
      <c r="Q671" t="s">
        <v>168</v>
      </c>
      <c r="T671" t="s">
        <v>795</v>
      </c>
      <c r="W671" t="s">
        <v>805</v>
      </c>
      <c r="Z671" t="s">
        <v>150</v>
      </c>
      <c r="AC671" t="s">
        <v>796</v>
      </c>
      <c r="AD671">
        <v>0</v>
      </c>
      <c r="AF671" t="s">
        <v>801</v>
      </c>
      <c r="AG671">
        <v>0</v>
      </c>
      <c r="AI671" t="s">
        <v>796</v>
      </c>
      <c r="AJ671">
        <v>20</v>
      </c>
      <c r="AL671" t="s">
        <v>801</v>
      </c>
      <c r="AM671">
        <v>20</v>
      </c>
      <c r="AO671" t="s">
        <v>798</v>
      </c>
      <c r="AP671">
        <v>20</v>
      </c>
      <c r="AR671" t="s">
        <v>150</v>
      </c>
      <c r="AS671">
        <v>20</v>
      </c>
      <c r="AU671" t="s">
        <v>799</v>
      </c>
      <c r="AV671">
        <v>20</v>
      </c>
    </row>
    <row r="672" spans="1:50" x14ac:dyDescent="0.25">
      <c r="A672" s="27" t="s">
        <v>1668</v>
      </c>
      <c r="B672" s="27" t="s">
        <v>1669</v>
      </c>
      <c r="C672" t="s">
        <v>142</v>
      </c>
      <c r="E672" s="19">
        <v>100</v>
      </c>
      <c r="K672" s="11">
        <v>2501</v>
      </c>
      <c r="N672" t="s">
        <v>804</v>
      </c>
      <c r="Q672" t="s">
        <v>168</v>
      </c>
      <c r="T672" t="s">
        <v>795</v>
      </c>
      <c r="W672" t="s">
        <v>805</v>
      </c>
      <c r="Z672" t="s">
        <v>150</v>
      </c>
      <c r="AC672" t="s">
        <v>796</v>
      </c>
      <c r="AD672">
        <v>0</v>
      </c>
      <c r="AF672" t="s">
        <v>801</v>
      </c>
      <c r="AG672">
        <v>0</v>
      </c>
      <c r="AI672" t="s">
        <v>796</v>
      </c>
      <c r="AJ672">
        <v>20</v>
      </c>
      <c r="AL672" t="s">
        <v>801</v>
      </c>
      <c r="AM672">
        <v>20</v>
      </c>
      <c r="AO672" t="s">
        <v>798</v>
      </c>
      <c r="AP672">
        <v>20</v>
      </c>
      <c r="AR672" t="s">
        <v>150</v>
      </c>
      <c r="AS672">
        <v>20</v>
      </c>
      <c r="AU672" t="s">
        <v>799</v>
      </c>
      <c r="AV672">
        <v>20</v>
      </c>
    </row>
    <row r="673" spans="1:52" x14ac:dyDescent="0.25">
      <c r="A673" s="27" t="s">
        <v>1670</v>
      </c>
      <c r="B673" s="27" t="s">
        <v>1671</v>
      </c>
      <c r="C673" t="s">
        <v>142</v>
      </c>
      <c r="E673" s="19">
        <v>100</v>
      </c>
      <c r="K673" s="11">
        <v>2501</v>
      </c>
      <c r="N673" t="s">
        <v>804</v>
      </c>
      <c r="Q673" t="s">
        <v>168</v>
      </c>
      <c r="T673" t="s">
        <v>795</v>
      </c>
      <c r="W673" t="s">
        <v>805</v>
      </c>
      <c r="Z673" t="s">
        <v>150</v>
      </c>
      <c r="AC673" t="s">
        <v>796</v>
      </c>
      <c r="AD673">
        <v>0</v>
      </c>
      <c r="AF673" t="s">
        <v>801</v>
      </c>
      <c r="AG673">
        <v>0</v>
      </c>
      <c r="AI673" t="s">
        <v>796</v>
      </c>
      <c r="AJ673">
        <v>20</v>
      </c>
      <c r="AL673" t="s">
        <v>801</v>
      </c>
      <c r="AM673">
        <v>20</v>
      </c>
      <c r="AO673" t="s">
        <v>798</v>
      </c>
      <c r="AP673">
        <v>20</v>
      </c>
      <c r="AR673" t="s">
        <v>150</v>
      </c>
      <c r="AS673">
        <v>20</v>
      </c>
      <c r="AU673" t="s">
        <v>799</v>
      </c>
      <c r="AV673">
        <v>20</v>
      </c>
    </row>
    <row r="674" spans="1:52" x14ac:dyDescent="0.25">
      <c r="A674" t="s">
        <v>1672</v>
      </c>
      <c r="B674" t="s">
        <v>1673</v>
      </c>
      <c r="C674" t="s">
        <v>142</v>
      </c>
      <c r="E674" s="19">
        <v>100</v>
      </c>
      <c r="K674" s="11">
        <v>2358</v>
      </c>
      <c r="N674" t="s">
        <v>804</v>
      </c>
      <c r="Q674" t="s">
        <v>146</v>
      </c>
      <c r="T674" t="s">
        <v>162</v>
      </c>
      <c r="W674" t="s">
        <v>854</v>
      </c>
      <c r="Z674" t="s">
        <v>258</v>
      </c>
      <c r="AD674">
        <v>0</v>
      </c>
      <c r="AG674">
        <v>0</v>
      </c>
      <c r="AI674" t="s">
        <v>796</v>
      </c>
      <c r="AJ674">
        <v>20</v>
      </c>
      <c r="AL674" t="s">
        <v>801</v>
      </c>
      <c r="AM674">
        <v>20</v>
      </c>
      <c r="AO674" t="s">
        <v>798</v>
      </c>
      <c r="AP674">
        <v>20</v>
      </c>
      <c r="AR674" t="s">
        <v>150</v>
      </c>
      <c r="AS674">
        <v>20</v>
      </c>
      <c r="AU674" t="s">
        <v>799</v>
      </c>
      <c r="AV674">
        <v>20</v>
      </c>
      <c r="AX674" t="s">
        <v>1629</v>
      </c>
    </row>
    <row r="675" spans="1:52" x14ac:dyDescent="0.25">
      <c r="A675" t="s">
        <v>1674</v>
      </c>
      <c r="B675" t="s">
        <v>1675</v>
      </c>
      <c r="C675" t="s">
        <v>142</v>
      </c>
      <c r="E675" s="19">
        <v>100</v>
      </c>
      <c r="K675" s="11">
        <v>2501</v>
      </c>
      <c r="N675" t="s">
        <v>804</v>
      </c>
      <c r="Q675" t="s">
        <v>168</v>
      </c>
      <c r="T675" t="s">
        <v>795</v>
      </c>
      <c r="W675" t="s">
        <v>805</v>
      </c>
      <c r="Z675" t="s">
        <v>150</v>
      </c>
      <c r="AC675" t="s">
        <v>796</v>
      </c>
      <c r="AD675">
        <v>0</v>
      </c>
      <c r="AF675" t="s">
        <v>801</v>
      </c>
      <c r="AG675">
        <v>0</v>
      </c>
      <c r="AI675" t="s">
        <v>796</v>
      </c>
      <c r="AJ675">
        <v>20</v>
      </c>
      <c r="AL675" t="s">
        <v>801</v>
      </c>
      <c r="AM675">
        <v>20</v>
      </c>
      <c r="AO675" t="s">
        <v>798</v>
      </c>
      <c r="AP675">
        <v>20</v>
      </c>
      <c r="AR675" t="s">
        <v>150</v>
      </c>
      <c r="AS675">
        <v>20</v>
      </c>
      <c r="AU675" t="s">
        <v>799</v>
      </c>
      <c r="AV675">
        <v>20</v>
      </c>
    </row>
    <row r="676" spans="1:52" x14ac:dyDescent="0.25">
      <c r="A676" t="s">
        <v>1676</v>
      </c>
      <c r="B676" t="s">
        <v>1677</v>
      </c>
      <c r="C676" t="s">
        <v>142</v>
      </c>
      <c r="E676" s="19">
        <v>80</v>
      </c>
      <c r="K676" s="11">
        <v>2358</v>
      </c>
      <c r="N676" t="s">
        <v>804</v>
      </c>
      <c r="Q676" t="s">
        <v>146</v>
      </c>
      <c r="T676" t="s">
        <v>162</v>
      </c>
      <c r="W676" t="s">
        <v>854</v>
      </c>
      <c r="Z676" t="s">
        <v>258</v>
      </c>
      <c r="AD676">
        <v>0</v>
      </c>
      <c r="AG676">
        <v>0</v>
      </c>
      <c r="AI676" t="s">
        <v>800</v>
      </c>
      <c r="AJ676">
        <v>0</v>
      </c>
      <c r="AL676" t="s">
        <v>801</v>
      </c>
      <c r="AM676">
        <v>20</v>
      </c>
      <c r="AO676" t="s">
        <v>798</v>
      </c>
      <c r="AP676">
        <v>20</v>
      </c>
      <c r="AR676" t="s">
        <v>150</v>
      </c>
      <c r="AS676">
        <v>20</v>
      </c>
      <c r="AU676" t="s">
        <v>799</v>
      </c>
      <c r="AV676">
        <v>20</v>
      </c>
      <c r="AX676" t="s">
        <v>1621</v>
      </c>
    </row>
    <row r="677" spans="1:52" x14ac:dyDescent="0.25">
      <c r="A677" t="s">
        <v>1678</v>
      </c>
      <c r="B677" t="s">
        <v>1679</v>
      </c>
      <c r="C677" t="s">
        <v>142</v>
      </c>
      <c r="E677" s="19">
        <v>100</v>
      </c>
      <c r="K677" s="11">
        <v>2358</v>
      </c>
      <c r="N677" t="s">
        <v>804</v>
      </c>
      <c r="Q677" t="s">
        <v>146</v>
      </c>
      <c r="T677" t="s">
        <v>162</v>
      </c>
      <c r="W677" t="s">
        <v>854</v>
      </c>
      <c r="Z677" t="s">
        <v>258</v>
      </c>
      <c r="AD677">
        <v>0</v>
      </c>
      <c r="AG677">
        <v>0</v>
      </c>
      <c r="AI677" t="s">
        <v>796</v>
      </c>
      <c r="AJ677">
        <v>20</v>
      </c>
      <c r="AL677" t="s">
        <v>801</v>
      </c>
      <c r="AM677">
        <v>20</v>
      </c>
      <c r="AO677" t="s">
        <v>798</v>
      </c>
      <c r="AP677">
        <v>20</v>
      </c>
      <c r="AR677" t="s">
        <v>150</v>
      </c>
      <c r="AS677">
        <v>20</v>
      </c>
      <c r="AU677" t="s">
        <v>799</v>
      </c>
      <c r="AV677">
        <v>20</v>
      </c>
      <c r="AX677" t="s">
        <v>1629</v>
      </c>
    </row>
    <row r="678" spans="1:52" x14ac:dyDescent="0.25">
      <c r="A678" t="s">
        <v>1680</v>
      </c>
      <c r="B678" t="s">
        <v>1681</v>
      </c>
      <c r="C678" t="s">
        <v>142</v>
      </c>
      <c r="E678" s="19">
        <v>100</v>
      </c>
      <c r="K678" s="11">
        <v>2358</v>
      </c>
      <c r="N678" t="s">
        <v>804</v>
      </c>
      <c r="Q678" t="s">
        <v>146</v>
      </c>
      <c r="T678" t="s">
        <v>162</v>
      </c>
      <c r="W678" t="s">
        <v>854</v>
      </c>
      <c r="Z678" t="s">
        <v>258</v>
      </c>
      <c r="AD678">
        <v>0</v>
      </c>
      <c r="AG678">
        <v>0</v>
      </c>
      <c r="AI678" t="s">
        <v>796</v>
      </c>
      <c r="AJ678">
        <v>20</v>
      </c>
      <c r="AL678" t="s">
        <v>801</v>
      </c>
      <c r="AM678">
        <v>20</v>
      </c>
      <c r="AO678" t="s">
        <v>798</v>
      </c>
      <c r="AP678">
        <v>20</v>
      </c>
      <c r="AR678" t="s">
        <v>150</v>
      </c>
      <c r="AS678">
        <v>20</v>
      </c>
      <c r="AU678" t="s">
        <v>799</v>
      </c>
      <c r="AV678">
        <v>20</v>
      </c>
    </row>
    <row r="679" spans="1:52" x14ac:dyDescent="0.25">
      <c r="A679" s="27" t="s">
        <v>1682</v>
      </c>
      <c r="B679" s="27" t="s">
        <v>1683</v>
      </c>
      <c r="C679" s="27" t="s">
        <v>142</v>
      </c>
      <c r="D679" s="27"/>
      <c r="E679" s="19">
        <v>100</v>
      </c>
      <c r="F679" s="27"/>
      <c r="G679" s="27"/>
      <c r="H679" s="27"/>
      <c r="J679" s="27"/>
      <c r="K679" s="11">
        <v>2358</v>
      </c>
      <c r="M679" s="27"/>
      <c r="N679" s="27" t="s">
        <v>804</v>
      </c>
      <c r="P679" s="27"/>
      <c r="Q679" s="27" t="s">
        <v>146</v>
      </c>
      <c r="S679" s="27"/>
      <c r="T679" s="27" t="s">
        <v>162</v>
      </c>
      <c r="V679" s="27"/>
      <c r="W679" s="27" t="s">
        <v>854</v>
      </c>
      <c r="Y679" s="27"/>
      <c r="Z679" s="27" t="s">
        <v>258</v>
      </c>
      <c r="AB679" s="27"/>
      <c r="AC679" s="27"/>
      <c r="AD679">
        <v>0</v>
      </c>
      <c r="AE679" s="27"/>
      <c r="AF679" s="27"/>
      <c r="AG679">
        <v>0</v>
      </c>
      <c r="AH679" s="27"/>
      <c r="AI679" s="27" t="s">
        <v>796</v>
      </c>
      <c r="AJ679">
        <v>20</v>
      </c>
      <c r="AK679" s="27"/>
      <c r="AL679" s="27" t="s">
        <v>801</v>
      </c>
      <c r="AM679">
        <v>20</v>
      </c>
      <c r="AN679" s="27"/>
      <c r="AO679" s="27" t="s">
        <v>798</v>
      </c>
      <c r="AP679">
        <v>20</v>
      </c>
      <c r="AQ679" s="27"/>
      <c r="AR679" s="27" t="s">
        <v>150</v>
      </c>
      <c r="AS679">
        <v>20</v>
      </c>
      <c r="AT679" s="27"/>
      <c r="AU679" s="27" t="s">
        <v>799</v>
      </c>
      <c r="AV679">
        <v>20</v>
      </c>
      <c r="AW679" s="27"/>
      <c r="AX679" s="27" t="s">
        <v>1621</v>
      </c>
      <c r="AZ679" s="27"/>
    </row>
    <row r="680" spans="1:52" x14ac:dyDescent="0.25">
      <c r="A680" s="27" t="s">
        <v>1684</v>
      </c>
      <c r="B680" s="27" t="s">
        <v>1685</v>
      </c>
      <c r="C680" s="27" t="s">
        <v>142</v>
      </c>
      <c r="D680" s="27"/>
      <c r="E680" s="19">
        <v>100</v>
      </c>
      <c r="F680" s="27"/>
      <c r="G680" s="27"/>
      <c r="H680" s="27"/>
      <c r="J680" s="27"/>
      <c r="K680" s="11">
        <v>2235</v>
      </c>
      <c r="M680" s="27"/>
      <c r="N680" s="27" t="s">
        <v>804</v>
      </c>
      <c r="P680" s="27"/>
      <c r="Q680" s="27" t="s">
        <v>146</v>
      </c>
      <c r="S680" s="27"/>
      <c r="T680" s="27" t="s">
        <v>162</v>
      </c>
      <c r="V680" s="27"/>
      <c r="W680" s="27" t="s">
        <v>854</v>
      </c>
      <c r="Y680" s="27"/>
      <c r="Z680" s="27" t="s">
        <v>258</v>
      </c>
      <c r="AB680" s="27"/>
      <c r="AC680" s="27"/>
      <c r="AD680">
        <v>0</v>
      </c>
      <c r="AE680" s="27"/>
      <c r="AF680" s="27"/>
      <c r="AG680">
        <v>0</v>
      </c>
      <c r="AH680" s="27"/>
      <c r="AI680" s="27" t="s">
        <v>796</v>
      </c>
      <c r="AJ680">
        <v>20</v>
      </c>
      <c r="AK680" s="27"/>
      <c r="AL680" s="27" t="s">
        <v>801</v>
      </c>
      <c r="AM680">
        <v>20</v>
      </c>
      <c r="AN680" s="27"/>
      <c r="AO680" s="27" t="s">
        <v>798</v>
      </c>
      <c r="AP680">
        <v>20</v>
      </c>
      <c r="AQ680" s="27"/>
      <c r="AR680" s="27" t="s">
        <v>150</v>
      </c>
      <c r="AS680">
        <v>20</v>
      </c>
      <c r="AT680" s="27"/>
      <c r="AU680" s="27" t="s">
        <v>799</v>
      </c>
      <c r="AV680">
        <v>20</v>
      </c>
      <c r="AW680" s="27"/>
      <c r="AX680" s="27"/>
      <c r="AZ680" s="27"/>
    </row>
    <row r="681" spans="1:52" x14ac:dyDescent="0.25">
      <c r="A681" s="27" t="s">
        <v>1686</v>
      </c>
      <c r="B681" s="27" t="s">
        <v>1687</v>
      </c>
      <c r="C681" s="27" t="s">
        <v>142</v>
      </c>
      <c r="D681" s="27"/>
      <c r="E681" s="19">
        <v>100</v>
      </c>
      <c r="F681" s="27"/>
      <c r="G681" s="27"/>
      <c r="H681" s="27"/>
      <c r="J681" s="27"/>
      <c r="K681" s="11">
        <v>2235</v>
      </c>
      <c r="M681" s="27"/>
      <c r="N681" s="27" t="s">
        <v>804</v>
      </c>
      <c r="P681" s="27"/>
      <c r="Q681" s="27" t="s">
        <v>146</v>
      </c>
      <c r="S681" s="27"/>
      <c r="T681" s="27" t="s">
        <v>162</v>
      </c>
      <c r="V681" s="27"/>
      <c r="W681" s="27" t="s">
        <v>805</v>
      </c>
      <c r="Y681" s="27"/>
      <c r="Z681" s="27" t="s">
        <v>150</v>
      </c>
      <c r="AB681" s="27"/>
      <c r="AC681" s="27" t="s">
        <v>796</v>
      </c>
      <c r="AD681">
        <v>0</v>
      </c>
      <c r="AE681" s="27"/>
      <c r="AF681" s="27" t="s">
        <v>801</v>
      </c>
      <c r="AG681">
        <v>0</v>
      </c>
      <c r="AH681" s="27"/>
      <c r="AI681" s="27" t="s">
        <v>796</v>
      </c>
      <c r="AJ681">
        <v>20</v>
      </c>
      <c r="AK681" s="27"/>
      <c r="AL681" s="27" t="s">
        <v>801</v>
      </c>
      <c r="AM681">
        <v>20</v>
      </c>
      <c r="AN681" s="27"/>
      <c r="AO681" s="27" t="s">
        <v>798</v>
      </c>
      <c r="AP681">
        <v>20</v>
      </c>
      <c r="AQ681" s="27"/>
      <c r="AR681" s="27" t="s">
        <v>150</v>
      </c>
      <c r="AS681">
        <v>20</v>
      </c>
      <c r="AT681" s="27"/>
      <c r="AU681" s="27" t="s">
        <v>799</v>
      </c>
      <c r="AV681">
        <v>20</v>
      </c>
      <c r="AW681" s="27"/>
      <c r="AX681" s="27"/>
      <c r="AZ681" s="27"/>
    </row>
    <row r="682" spans="1:52" x14ac:dyDescent="0.25">
      <c r="A682" s="27" t="s">
        <v>1688</v>
      </c>
      <c r="B682" s="27" t="s">
        <v>1689</v>
      </c>
      <c r="C682" s="27" t="s">
        <v>142</v>
      </c>
      <c r="D682" s="27"/>
      <c r="E682" s="19">
        <v>40</v>
      </c>
      <c r="F682" s="27"/>
      <c r="G682" s="27"/>
      <c r="H682" s="27"/>
      <c r="J682" s="27"/>
      <c r="K682" s="11">
        <v>2235</v>
      </c>
      <c r="M682" s="27"/>
      <c r="N682" s="27" t="s">
        <v>804</v>
      </c>
      <c r="P682" s="27"/>
      <c r="Q682" s="27" t="s">
        <v>146</v>
      </c>
      <c r="S682" s="27"/>
      <c r="T682" s="27" t="s">
        <v>162</v>
      </c>
      <c r="V682" s="27"/>
      <c r="W682" s="27" t="s">
        <v>854</v>
      </c>
      <c r="Y682" s="27"/>
      <c r="Z682" s="27" t="s">
        <v>258</v>
      </c>
      <c r="AB682" s="27"/>
      <c r="AC682" s="27"/>
      <c r="AD682">
        <v>0</v>
      </c>
      <c r="AE682" s="27"/>
      <c r="AF682" s="27"/>
      <c r="AG682">
        <v>0</v>
      </c>
      <c r="AH682" s="27"/>
      <c r="AI682" s="27" t="s">
        <v>796</v>
      </c>
      <c r="AJ682">
        <v>20</v>
      </c>
      <c r="AK682" s="27"/>
      <c r="AL682" s="27" t="s">
        <v>855</v>
      </c>
      <c r="AM682">
        <v>0</v>
      </c>
      <c r="AN682" s="27"/>
      <c r="AO682" s="27" t="s">
        <v>798</v>
      </c>
      <c r="AP682">
        <v>20</v>
      </c>
      <c r="AQ682" s="27"/>
      <c r="AR682" s="27" t="s">
        <v>258</v>
      </c>
      <c r="AS682">
        <v>0</v>
      </c>
      <c r="AT682" s="27"/>
      <c r="AU682" s="27" t="s">
        <v>258</v>
      </c>
      <c r="AV682">
        <v>0</v>
      </c>
      <c r="AW682" s="27"/>
      <c r="AX682" s="27"/>
      <c r="AZ682" s="27"/>
    </row>
    <row r="683" spans="1:52" x14ac:dyDescent="0.25">
      <c r="A683" s="27" t="s">
        <v>1592</v>
      </c>
      <c r="B683" s="27" t="s">
        <v>1593</v>
      </c>
      <c r="C683" s="27" t="s">
        <v>142</v>
      </c>
      <c r="D683" s="27"/>
      <c r="E683" s="19">
        <v>100</v>
      </c>
      <c r="F683" s="27"/>
      <c r="G683" s="27"/>
      <c r="H683" s="27"/>
      <c r="J683" s="27"/>
      <c r="K683" s="11">
        <v>2553</v>
      </c>
      <c r="M683" s="27"/>
      <c r="N683" s="27" t="s">
        <v>804</v>
      </c>
      <c r="P683" s="27"/>
      <c r="Q683" s="27" t="s">
        <v>146</v>
      </c>
      <c r="S683" s="27"/>
      <c r="T683" s="27" t="s">
        <v>162</v>
      </c>
      <c r="V683" s="27"/>
      <c r="W683" s="27" t="s">
        <v>854</v>
      </c>
      <c r="Y683" s="27"/>
      <c r="Z683" s="27" t="s">
        <v>258</v>
      </c>
      <c r="AB683" s="27"/>
      <c r="AC683" s="27"/>
      <c r="AD683">
        <v>0</v>
      </c>
      <c r="AE683" s="27"/>
      <c r="AF683" s="27"/>
      <c r="AG683">
        <v>0</v>
      </c>
      <c r="AH683" s="27"/>
      <c r="AI683" s="27" t="s">
        <v>796</v>
      </c>
      <c r="AJ683">
        <v>20</v>
      </c>
      <c r="AK683" s="27"/>
      <c r="AL683" s="27" t="s">
        <v>801</v>
      </c>
      <c r="AM683">
        <v>20</v>
      </c>
      <c r="AN683" s="27"/>
      <c r="AO683" s="27" t="s">
        <v>798</v>
      </c>
      <c r="AP683">
        <v>20</v>
      </c>
      <c r="AQ683" s="27"/>
      <c r="AR683" s="27" t="s">
        <v>150</v>
      </c>
      <c r="AS683">
        <v>20</v>
      </c>
      <c r="AT683" s="27"/>
      <c r="AU683" s="27" t="s">
        <v>799</v>
      </c>
      <c r="AV683">
        <v>20</v>
      </c>
      <c r="AW683" s="27"/>
      <c r="AX683" s="27"/>
      <c r="AZ683" s="27"/>
    </row>
    <row r="684" spans="1:52" x14ac:dyDescent="0.25">
      <c r="A684" t="s">
        <v>1594</v>
      </c>
      <c r="B684" t="s">
        <v>1595</v>
      </c>
      <c r="C684" t="s">
        <v>142</v>
      </c>
      <c r="E684" s="19">
        <v>80</v>
      </c>
      <c r="K684" s="11">
        <v>2553</v>
      </c>
      <c r="N684" t="s">
        <v>804</v>
      </c>
      <c r="Q684" t="s">
        <v>146</v>
      </c>
      <c r="T684" t="s">
        <v>162</v>
      </c>
      <c r="W684" t="s">
        <v>854</v>
      </c>
      <c r="Z684" t="s">
        <v>258</v>
      </c>
      <c r="AD684">
        <v>0</v>
      </c>
      <c r="AG684">
        <v>0</v>
      </c>
      <c r="AI684" t="s">
        <v>796</v>
      </c>
      <c r="AJ684">
        <v>20</v>
      </c>
      <c r="AL684" t="s">
        <v>855</v>
      </c>
      <c r="AM684">
        <v>0</v>
      </c>
      <c r="AO684" t="s">
        <v>798</v>
      </c>
      <c r="AP684">
        <v>20</v>
      </c>
      <c r="AR684" t="s">
        <v>150</v>
      </c>
      <c r="AS684">
        <v>20</v>
      </c>
      <c r="AU684" t="s">
        <v>799</v>
      </c>
      <c r="AV684">
        <v>20</v>
      </c>
    </row>
    <row r="685" spans="1:52" x14ac:dyDescent="0.25">
      <c r="A685" t="s">
        <v>1596</v>
      </c>
      <c r="B685" t="s">
        <v>1597</v>
      </c>
      <c r="C685" t="s">
        <v>142</v>
      </c>
      <c r="E685" s="19">
        <v>100</v>
      </c>
      <c r="K685" s="11">
        <v>2553</v>
      </c>
      <c r="N685" t="s">
        <v>804</v>
      </c>
      <c r="Q685" t="s">
        <v>146</v>
      </c>
      <c r="T685" t="s">
        <v>162</v>
      </c>
      <c r="W685" t="s">
        <v>854</v>
      </c>
      <c r="Z685" t="s">
        <v>150</v>
      </c>
      <c r="AC685" t="s">
        <v>796</v>
      </c>
      <c r="AD685">
        <v>0</v>
      </c>
      <c r="AF685" t="s">
        <v>801</v>
      </c>
      <c r="AG685">
        <v>0</v>
      </c>
      <c r="AI685" t="s">
        <v>796</v>
      </c>
      <c r="AJ685">
        <v>20</v>
      </c>
      <c r="AL685" t="s">
        <v>801</v>
      </c>
      <c r="AM685">
        <v>20</v>
      </c>
      <c r="AO685" t="s">
        <v>798</v>
      </c>
      <c r="AP685">
        <v>20</v>
      </c>
      <c r="AR685" t="s">
        <v>150</v>
      </c>
      <c r="AS685">
        <v>20</v>
      </c>
      <c r="AU685" t="s">
        <v>799</v>
      </c>
      <c r="AV685">
        <v>20</v>
      </c>
    </row>
    <row r="686" spans="1:52" x14ac:dyDescent="0.25">
      <c r="A686" s="23" t="s">
        <v>1598</v>
      </c>
      <c r="B686" s="23" t="s">
        <v>1599</v>
      </c>
      <c r="C686" t="s">
        <v>142</v>
      </c>
      <c r="E686" s="19">
        <v>100</v>
      </c>
      <c r="K686" s="11">
        <v>2553</v>
      </c>
      <c r="N686" t="s">
        <v>804</v>
      </c>
      <c r="Q686" t="s">
        <v>146</v>
      </c>
      <c r="T686" t="s">
        <v>162</v>
      </c>
      <c r="W686" t="s">
        <v>854</v>
      </c>
      <c r="Z686" t="s">
        <v>258</v>
      </c>
      <c r="AD686">
        <v>0</v>
      </c>
      <c r="AG686">
        <v>0</v>
      </c>
      <c r="AI686" t="s">
        <v>796</v>
      </c>
      <c r="AJ686">
        <v>20</v>
      </c>
      <c r="AL686" t="s">
        <v>801</v>
      </c>
      <c r="AM686">
        <v>20</v>
      </c>
      <c r="AO686" t="s">
        <v>798</v>
      </c>
      <c r="AP686">
        <v>20</v>
      </c>
      <c r="AR686" t="s">
        <v>150</v>
      </c>
      <c r="AS686">
        <v>20</v>
      </c>
      <c r="AU686" t="s">
        <v>799</v>
      </c>
      <c r="AV686">
        <v>20</v>
      </c>
    </row>
    <row r="687" spans="1:52" x14ac:dyDescent="0.25">
      <c r="A687" s="23" t="s">
        <v>1600</v>
      </c>
      <c r="B687" s="23" t="s">
        <v>1601</v>
      </c>
      <c r="C687" t="s">
        <v>142</v>
      </c>
      <c r="E687" s="19">
        <v>100</v>
      </c>
      <c r="K687" s="11">
        <v>2553</v>
      </c>
      <c r="N687" t="s">
        <v>804</v>
      </c>
      <c r="Q687" t="s">
        <v>146</v>
      </c>
      <c r="T687" t="s">
        <v>162</v>
      </c>
      <c r="W687" t="s">
        <v>854</v>
      </c>
      <c r="Z687" t="s">
        <v>258</v>
      </c>
      <c r="AD687">
        <v>0</v>
      </c>
      <c r="AG687">
        <v>0</v>
      </c>
      <c r="AI687" t="s">
        <v>796</v>
      </c>
      <c r="AJ687">
        <v>20</v>
      </c>
      <c r="AL687" t="s">
        <v>801</v>
      </c>
      <c r="AM687">
        <v>20</v>
      </c>
      <c r="AO687" t="s">
        <v>798</v>
      </c>
      <c r="AP687">
        <v>20</v>
      </c>
      <c r="AR687" t="s">
        <v>150</v>
      </c>
      <c r="AS687">
        <v>20</v>
      </c>
      <c r="AU687" t="s">
        <v>799</v>
      </c>
      <c r="AV687">
        <v>20</v>
      </c>
    </row>
    <row r="688" spans="1:52" x14ac:dyDescent="0.25">
      <c r="A688" s="23" t="s">
        <v>1602</v>
      </c>
      <c r="B688" s="23" t="s">
        <v>1603</v>
      </c>
      <c r="C688" t="s">
        <v>142</v>
      </c>
      <c r="E688" s="19">
        <v>100</v>
      </c>
      <c r="K688" s="11">
        <v>2553</v>
      </c>
      <c r="N688" t="s">
        <v>804</v>
      </c>
      <c r="Q688" t="s">
        <v>146</v>
      </c>
      <c r="T688" t="s">
        <v>162</v>
      </c>
      <c r="W688" t="s">
        <v>854</v>
      </c>
      <c r="Z688" t="s">
        <v>258</v>
      </c>
      <c r="AD688">
        <v>0</v>
      </c>
      <c r="AG688">
        <v>0</v>
      </c>
      <c r="AI688" t="s">
        <v>796</v>
      </c>
      <c r="AJ688">
        <v>20</v>
      </c>
      <c r="AL688" t="s">
        <v>801</v>
      </c>
      <c r="AM688">
        <v>20</v>
      </c>
      <c r="AO688" t="s">
        <v>798</v>
      </c>
      <c r="AP688">
        <v>20</v>
      </c>
      <c r="AR688" t="s">
        <v>150</v>
      </c>
      <c r="AS688">
        <v>20</v>
      </c>
      <c r="AU688" t="s">
        <v>799</v>
      </c>
      <c r="AV688">
        <v>20</v>
      </c>
    </row>
    <row r="689" spans="1:48" x14ac:dyDescent="0.25">
      <c r="A689" s="23" t="s">
        <v>1604</v>
      </c>
      <c r="B689" s="23" t="s">
        <v>1605</v>
      </c>
      <c r="C689" t="s">
        <v>142</v>
      </c>
      <c r="E689" s="19">
        <v>100</v>
      </c>
      <c r="K689" s="11">
        <v>2553</v>
      </c>
      <c r="N689" t="s">
        <v>804</v>
      </c>
      <c r="Q689" t="s">
        <v>146</v>
      </c>
      <c r="T689" t="s">
        <v>162</v>
      </c>
      <c r="W689" t="s">
        <v>854</v>
      </c>
      <c r="Z689" t="s">
        <v>258</v>
      </c>
      <c r="AD689">
        <v>0</v>
      </c>
      <c r="AG689">
        <v>0</v>
      </c>
      <c r="AI689" t="s">
        <v>796</v>
      </c>
      <c r="AJ689">
        <v>20</v>
      </c>
      <c r="AL689" t="s">
        <v>801</v>
      </c>
      <c r="AM689">
        <v>20</v>
      </c>
      <c r="AO689" t="s">
        <v>798</v>
      </c>
      <c r="AP689">
        <v>20</v>
      </c>
      <c r="AR689" t="s">
        <v>150</v>
      </c>
      <c r="AS689">
        <v>20</v>
      </c>
      <c r="AU689" t="s">
        <v>799</v>
      </c>
      <c r="AV689">
        <v>20</v>
      </c>
    </row>
    <row r="690" spans="1:48" x14ac:dyDescent="0.25">
      <c r="A690" s="23" t="s">
        <v>1606</v>
      </c>
      <c r="B690" s="23" t="s">
        <v>1607</v>
      </c>
      <c r="C690" t="s">
        <v>142</v>
      </c>
      <c r="E690" s="19">
        <v>80</v>
      </c>
      <c r="K690" s="11">
        <v>2553</v>
      </c>
      <c r="N690" t="s">
        <v>804</v>
      </c>
      <c r="Q690" t="s">
        <v>146</v>
      </c>
      <c r="T690" t="s">
        <v>162</v>
      </c>
      <c r="W690" t="s">
        <v>854</v>
      </c>
      <c r="Z690" t="s">
        <v>258</v>
      </c>
      <c r="AD690">
        <v>0</v>
      </c>
      <c r="AG690">
        <v>0</v>
      </c>
      <c r="AI690" t="s">
        <v>796</v>
      </c>
      <c r="AJ690">
        <v>20</v>
      </c>
      <c r="AL690" t="s">
        <v>855</v>
      </c>
      <c r="AM690">
        <v>0</v>
      </c>
      <c r="AO690" t="s">
        <v>798</v>
      </c>
      <c r="AP690">
        <v>20</v>
      </c>
      <c r="AR690" t="s">
        <v>150</v>
      </c>
      <c r="AS690">
        <v>20</v>
      </c>
      <c r="AU690" t="s">
        <v>799</v>
      </c>
      <c r="AV690">
        <v>20</v>
      </c>
    </row>
    <row r="691" spans="1:48" x14ac:dyDescent="0.25">
      <c r="A691" s="23" t="s">
        <v>1608</v>
      </c>
      <c r="B691" s="23" t="s">
        <v>1609</v>
      </c>
      <c r="C691" t="s">
        <v>142</v>
      </c>
      <c r="E691" s="19">
        <v>80</v>
      </c>
      <c r="K691" s="11">
        <v>2553</v>
      </c>
      <c r="N691" t="s">
        <v>804</v>
      </c>
      <c r="Q691" t="s">
        <v>146</v>
      </c>
      <c r="T691" t="s">
        <v>162</v>
      </c>
      <c r="W691" t="s">
        <v>854</v>
      </c>
      <c r="Z691" t="s">
        <v>258</v>
      </c>
      <c r="AD691">
        <v>0</v>
      </c>
      <c r="AG691">
        <v>0</v>
      </c>
      <c r="AI691" t="s">
        <v>796</v>
      </c>
      <c r="AJ691">
        <v>20</v>
      </c>
      <c r="AL691" t="s">
        <v>855</v>
      </c>
      <c r="AM691">
        <v>0</v>
      </c>
      <c r="AO691" t="s">
        <v>798</v>
      </c>
      <c r="AP691">
        <v>20</v>
      </c>
      <c r="AR691" t="s">
        <v>150</v>
      </c>
      <c r="AS691">
        <v>20</v>
      </c>
      <c r="AU691" t="s">
        <v>799</v>
      </c>
      <c r="AV691">
        <v>20</v>
      </c>
    </row>
    <row r="692" spans="1:48" x14ac:dyDescent="0.25">
      <c r="A692" s="23" t="s">
        <v>1610</v>
      </c>
      <c r="B692" s="23" t="s">
        <v>1611</v>
      </c>
      <c r="C692" t="s">
        <v>142</v>
      </c>
      <c r="E692" s="19">
        <v>100</v>
      </c>
      <c r="K692" s="11">
        <v>2553</v>
      </c>
      <c r="N692" t="s">
        <v>804</v>
      </c>
      <c r="Q692" t="s">
        <v>146</v>
      </c>
      <c r="T692" t="s">
        <v>162</v>
      </c>
      <c r="W692" t="s">
        <v>854</v>
      </c>
      <c r="Z692" t="s">
        <v>258</v>
      </c>
      <c r="AD692">
        <v>0</v>
      </c>
      <c r="AG692">
        <v>0</v>
      </c>
      <c r="AI692" t="s">
        <v>796</v>
      </c>
      <c r="AJ692">
        <v>20</v>
      </c>
      <c r="AL692" t="s">
        <v>801</v>
      </c>
      <c r="AM692">
        <v>20</v>
      </c>
      <c r="AO692" t="s">
        <v>798</v>
      </c>
      <c r="AP692">
        <v>20</v>
      </c>
      <c r="AR692" t="s">
        <v>150</v>
      </c>
      <c r="AS692">
        <v>20</v>
      </c>
      <c r="AU692" t="s">
        <v>799</v>
      </c>
      <c r="AV692">
        <v>20</v>
      </c>
    </row>
    <row r="693" spans="1:48" x14ac:dyDescent="0.25">
      <c r="A693" s="23" t="s">
        <v>1612</v>
      </c>
      <c r="B693" s="23" t="s">
        <v>1613</v>
      </c>
      <c r="C693" t="s">
        <v>142</v>
      </c>
      <c r="E693" s="19">
        <v>100</v>
      </c>
      <c r="K693" s="11">
        <v>2553</v>
      </c>
      <c r="N693" t="s">
        <v>804</v>
      </c>
      <c r="Q693" t="s">
        <v>146</v>
      </c>
      <c r="T693" t="s">
        <v>162</v>
      </c>
      <c r="W693" t="s">
        <v>854</v>
      </c>
      <c r="Z693" t="s">
        <v>258</v>
      </c>
      <c r="AD693">
        <v>0</v>
      </c>
      <c r="AG693">
        <v>0</v>
      </c>
      <c r="AI693" t="s">
        <v>796</v>
      </c>
      <c r="AJ693">
        <v>20</v>
      </c>
      <c r="AL693" t="s">
        <v>801</v>
      </c>
      <c r="AM693">
        <v>20</v>
      </c>
      <c r="AO693" t="s">
        <v>798</v>
      </c>
      <c r="AP693">
        <v>20</v>
      </c>
      <c r="AR693" t="s">
        <v>150</v>
      </c>
      <c r="AS693">
        <v>20</v>
      </c>
      <c r="AU693" t="s">
        <v>799</v>
      </c>
      <c r="AV693">
        <v>20</v>
      </c>
    </row>
    <row r="694" spans="1:48" x14ac:dyDescent="0.25">
      <c r="A694" s="23" t="s">
        <v>1614</v>
      </c>
      <c r="B694" s="23" t="s">
        <v>1615</v>
      </c>
      <c r="C694" t="s">
        <v>142</v>
      </c>
      <c r="E694" s="19">
        <v>100</v>
      </c>
      <c r="K694" s="11">
        <v>2553</v>
      </c>
      <c r="N694" t="s">
        <v>804</v>
      </c>
      <c r="Q694" t="s">
        <v>146</v>
      </c>
      <c r="T694" t="s">
        <v>162</v>
      </c>
      <c r="W694" t="s">
        <v>854</v>
      </c>
      <c r="Z694" t="s">
        <v>258</v>
      </c>
      <c r="AD694">
        <v>0</v>
      </c>
      <c r="AG694">
        <v>0</v>
      </c>
      <c r="AI694" t="s">
        <v>796</v>
      </c>
      <c r="AJ694">
        <v>20</v>
      </c>
      <c r="AL694" t="s">
        <v>801</v>
      </c>
      <c r="AM694">
        <v>20</v>
      </c>
      <c r="AO694" t="s">
        <v>798</v>
      </c>
      <c r="AP694">
        <v>20</v>
      </c>
      <c r="AR694" t="s">
        <v>150</v>
      </c>
      <c r="AS694">
        <v>20</v>
      </c>
      <c r="AU694" t="s">
        <v>799</v>
      </c>
      <c r="AV694">
        <v>20</v>
      </c>
    </row>
    <row r="695" spans="1:48" x14ac:dyDescent="0.25">
      <c r="A695" s="23" t="s">
        <v>1694</v>
      </c>
      <c r="B695" s="23" t="s">
        <v>1695</v>
      </c>
      <c r="C695" t="s">
        <v>142</v>
      </c>
      <c r="E695" s="19">
        <v>100</v>
      </c>
      <c r="K695" s="11">
        <v>2317</v>
      </c>
      <c r="N695" t="s">
        <v>804</v>
      </c>
      <c r="Q695" t="s">
        <v>146</v>
      </c>
      <c r="T695" t="s">
        <v>162</v>
      </c>
      <c r="W695" t="s">
        <v>854</v>
      </c>
      <c r="Z695" t="s">
        <v>258</v>
      </c>
      <c r="AD695">
        <v>0</v>
      </c>
      <c r="AG695">
        <v>0</v>
      </c>
      <c r="AI695" t="s">
        <v>796</v>
      </c>
      <c r="AJ695">
        <v>20</v>
      </c>
      <c r="AL695" t="s">
        <v>801</v>
      </c>
      <c r="AM695">
        <v>20</v>
      </c>
      <c r="AO695" t="s">
        <v>798</v>
      </c>
      <c r="AP695">
        <v>20</v>
      </c>
      <c r="AR695" t="s">
        <v>150</v>
      </c>
      <c r="AS695">
        <v>20</v>
      </c>
      <c r="AU695" t="s">
        <v>799</v>
      </c>
      <c r="AV695">
        <v>20</v>
      </c>
    </row>
    <row r="696" spans="1:48" x14ac:dyDescent="0.25">
      <c r="A696" s="23" t="s">
        <v>1696</v>
      </c>
      <c r="B696" s="23" t="s">
        <v>1697</v>
      </c>
      <c r="C696" t="s">
        <v>142</v>
      </c>
      <c r="E696" s="19">
        <v>100</v>
      </c>
      <c r="K696" s="11">
        <v>2317</v>
      </c>
      <c r="N696" t="s">
        <v>804</v>
      </c>
      <c r="Q696" t="s">
        <v>146</v>
      </c>
      <c r="T696" t="s">
        <v>162</v>
      </c>
      <c r="W696" t="s">
        <v>854</v>
      </c>
      <c r="Z696" t="s">
        <v>258</v>
      </c>
      <c r="AD696">
        <v>0</v>
      </c>
      <c r="AG696">
        <v>0</v>
      </c>
      <c r="AI696" t="s">
        <v>796</v>
      </c>
      <c r="AJ696">
        <v>20</v>
      </c>
      <c r="AL696" t="s">
        <v>801</v>
      </c>
      <c r="AM696">
        <v>20</v>
      </c>
      <c r="AO696" t="s">
        <v>798</v>
      </c>
      <c r="AP696">
        <v>20</v>
      </c>
      <c r="AR696" t="s">
        <v>150</v>
      </c>
      <c r="AS696">
        <v>20</v>
      </c>
      <c r="AU696" t="s">
        <v>799</v>
      </c>
      <c r="AV696">
        <v>20</v>
      </c>
    </row>
    <row r="697" spans="1:48" x14ac:dyDescent="0.25">
      <c r="A697" s="23" t="s">
        <v>1698</v>
      </c>
      <c r="B697" s="23" t="s">
        <v>1699</v>
      </c>
      <c r="C697" t="s">
        <v>142</v>
      </c>
      <c r="E697" s="19">
        <v>100</v>
      </c>
      <c r="K697" s="11">
        <v>2317</v>
      </c>
      <c r="N697" t="s">
        <v>804</v>
      </c>
      <c r="Q697" t="s">
        <v>146</v>
      </c>
      <c r="T697" t="s">
        <v>162</v>
      </c>
      <c r="W697" t="s">
        <v>854</v>
      </c>
      <c r="Z697" t="s">
        <v>258</v>
      </c>
      <c r="AD697">
        <v>0</v>
      </c>
      <c r="AG697">
        <v>0</v>
      </c>
      <c r="AI697" t="s">
        <v>796</v>
      </c>
      <c r="AJ697">
        <v>20</v>
      </c>
      <c r="AL697" t="s">
        <v>801</v>
      </c>
      <c r="AM697">
        <v>20</v>
      </c>
      <c r="AO697" t="s">
        <v>798</v>
      </c>
      <c r="AP697">
        <v>20</v>
      </c>
      <c r="AR697" t="s">
        <v>150</v>
      </c>
      <c r="AS697">
        <v>20</v>
      </c>
      <c r="AU697" t="s">
        <v>799</v>
      </c>
      <c r="AV697">
        <v>20</v>
      </c>
    </row>
    <row r="698" spans="1:48" x14ac:dyDescent="0.25">
      <c r="A698" s="23" t="s">
        <v>1700</v>
      </c>
      <c r="B698" s="23" t="s">
        <v>1701</v>
      </c>
      <c r="C698" t="s">
        <v>142</v>
      </c>
      <c r="E698" s="19">
        <v>100</v>
      </c>
      <c r="K698" s="11">
        <v>2502</v>
      </c>
      <c r="N698" t="s">
        <v>255</v>
      </c>
      <c r="Q698" t="s">
        <v>168</v>
      </c>
      <c r="T698" t="s">
        <v>171</v>
      </c>
      <c r="W698" t="s">
        <v>854</v>
      </c>
      <c r="Z698" t="s">
        <v>258</v>
      </c>
      <c r="AD698">
        <v>0</v>
      </c>
      <c r="AG698">
        <v>0</v>
      </c>
      <c r="AI698" t="s">
        <v>796</v>
      </c>
      <c r="AJ698">
        <v>20</v>
      </c>
      <c r="AL698" t="s">
        <v>801</v>
      </c>
      <c r="AM698">
        <v>20</v>
      </c>
      <c r="AO698" t="s">
        <v>798</v>
      </c>
      <c r="AP698">
        <v>20</v>
      </c>
      <c r="AR698" t="s">
        <v>150</v>
      </c>
      <c r="AS698">
        <v>20</v>
      </c>
      <c r="AU698" t="s">
        <v>799</v>
      </c>
      <c r="AV698">
        <v>20</v>
      </c>
    </row>
    <row r="699" spans="1:48" x14ac:dyDescent="0.25">
      <c r="A699" s="23" t="s">
        <v>1702</v>
      </c>
      <c r="B699" s="23" t="s">
        <v>1703</v>
      </c>
      <c r="C699" t="s">
        <v>142</v>
      </c>
      <c r="E699" s="19">
        <v>100</v>
      </c>
      <c r="K699" s="11">
        <v>2502</v>
      </c>
      <c r="N699" t="s">
        <v>255</v>
      </c>
      <c r="Q699" t="s">
        <v>168</v>
      </c>
      <c r="T699" t="s">
        <v>171</v>
      </c>
      <c r="W699" t="s">
        <v>854</v>
      </c>
      <c r="Z699" t="s">
        <v>258</v>
      </c>
      <c r="AD699">
        <v>0</v>
      </c>
      <c r="AG699">
        <v>0</v>
      </c>
      <c r="AI699" t="s">
        <v>796</v>
      </c>
      <c r="AJ699">
        <v>20</v>
      </c>
      <c r="AL699" t="s">
        <v>801</v>
      </c>
      <c r="AM699">
        <v>20</v>
      </c>
      <c r="AO699" t="s">
        <v>798</v>
      </c>
      <c r="AP699">
        <v>20</v>
      </c>
      <c r="AR699" t="s">
        <v>150</v>
      </c>
      <c r="AS699">
        <v>20</v>
      </c>
      <c r="AU699" t="s">
        <v>799</v>
      </c>
      <c r="AV699">
        <v>20</v>
      </c>
    </row>
    <row r="700" spans="1:48" x14ac:dyDescent="0.25">
      <c r="A700" s="23" t="s">
        <v>1704</v>
      </c>
      <c r="B700" s="23" t="s">
        <v>1705</v>
      </c>
      <c r="C700" t="s">
        <v>142</v>
      </c>
      <c r="E700" s="19">
        <v>100</v>
      </c>
      <c r="K700" s="11">
        <v>2502</v>
      </c>
      <c r="N700" t="s">
        <v>255</v>
      </c>
      <c r="Q700" t="s">
        <v>168</v>
      </c>
      <c r="T700" t="s">
        <v>171</v>
      </c>
      <c r="W700" t="s">
        <v>854</v>
      </c>
      <c r="Z700" t="s">
        <v>258</v>
      </c>
      <c r="AD700">
        <v>0</v>
      </c>
      <c r="AG700">
        <v>0</v>
      </c>
      <c r="AI700" t="s">
        <v>796</v>
      </c>
      <c r="AJ700">
        <v>20</v>
      </c>
      <c r="AL700" t="s">
        <v>801</v>
      </c>
      <c r="AM700">
        <v>20</v>
      </c>
      <c r="AO700" t="s">
        <v>798</v>
      </c>
      <c r="AP700">
        <v>20</v>
      </c>
      <c r="AR700" t="s">
        <v>150</v>
      </c>
      <c r="AS700">
        <v>20</v>
      </c>
      <c r="AU700" t="s">
        <v>799</v>
      </c>
      <c r="AV700">
        <v>20</v>
      </c>
    </row>
    <row r="701" spans="1:48" x14ac:dyDescent="0.25">
      <c r="A701" s="23" t="s">
        <v>1706</v>
      </c>
      <c r="B701" s="23" t="s">
        <v>1707</v>
      </c>
      <c r="C701" t="s">
        <v>142</v>
      </c>
      <c r="E701" s="19">
        <v>80</v>
      </c>
      <c r="K701" s="11">
        <v>2502</v>
      </c>
      <c r="N701" t="s">
        <v>255</v>
      </c>
      <c r="Q701" t="s">
        <v>168</v>
      </c>
      <c r="T701" t="s">
        <v>171</v>
      </c>
      <c r="W701" t="s">
        <v>854</v>
      </c>
      <c r="Z701" t="s">
        <v>258</v>
      </c>
      <c r="AD701">
        <v>0</v>
      </c>
      <c r="AG701">
        <v>0</v>
      </c>
      <c r="AI701" t="s">
        <v>800</v>
      </c>
      <c r="AJ701">
        <v>0</v>
      </c>
      <c r="AL701" t="s">
        <v>801</v>
      </c>
      <c r="AM701">
        <v>20</v>
      </c>
      <c r="AO701" t="s">
        <v>798</v>
      </c>
      <c r="AP701">
        <v>20</v>
      </c>
      <c r="AR701" t="s">
        <v>150</v>
      </c>
      <c r="AS701">
        <v>20</v>
      </c>
      <c r="AU701" t="s">
        <v>799</v>
      </c>
      <c r="AV701">
        <v>20</v>
      </c>
    </row>
    <row r="702" spans="1:48" x14ac:dyDescent="0.25">
      <c r="A702" s="23" t="s">
        <v>1708</v>
      </c>
      <c r="B702" s="23" t="s">
        <v>1709</v>
      </c>
      <c r="C702" t="s">
        <v>142</v>
      </c>
      <c r="E702" s="19">
        <v>100</v>
      </c>
      <c r="K702" s="11">
        <v>2502</v>
      </c>
      <c r="N702" t="s">
        <v>255</v>
      </c>
      <c r="Q702" t="s">
        <v>168</v>
      </c>
      <c r="T702" t="s">
        <v>171</v>
      </c>
      <c r="W702" t="s">
        <v>854</v>
      </c>
      <c r="Z702" t="s">
        <v>258</v>
      </c>
      <c r="AD702">
        <v>0</v>
      </c>
      <c r="AG702">
        <v>0</v>
      </c>
      <c r="AI702" t="s">
        <v>796</v>
      </c>
      <c r="AJ702">
        <v>20</v>
      </c>
      <c r="AL702" t="s">
        <v>801</v>
      </c>
      <c r="AM702">
        <v>20</v>
      </c>
      <c r="AO702" t="s">
        <v>798</v>
      </c>
      <c r="AP702">
        <v>20</v>
      </c>
      <c r="AR702" t="s">
        <v>150</v>
      </c>
      <c r="AS702">
        <v>20</v>
      </c>
      <c r="AU702" t="s">
        <v>799</v>
      </c>
      <c r="AV702">
        <v>20</v>
      </c>
    </row>
    <row r="703" spans="1:48" x14ac:dyDescent="0.25">
      <c r="A703" s="23" t="s">
        <v>1710</v>
      </c>
      <c r="B703" s="23" t="s">
        <v>1711</v>
      </c>
      <c r="C703" t="s">
        <v>142</v>
      </c>
      <c r="E703" s="19">
        <v>100</v>
      </c>
      <c r="K703" s="11">
        <v>2502</v>
      </c>
      <c r="N703" t="s">
        <v>255</v>
      </c>
      <c r="Q703" t="s">
        <v>168</v>
      </c>
      <c r="T703" t="s">
        <v>171</v>
      </c>
      <c r="W703" t="s">
        <v>854</v>
      </c>
      <c r="Z703" t="s">
        <v>258</v>
      </c>
      <c r="AD703">
        <v>0</v>
      </c>
      <c r="AG703">
        <v>0</v>
      </c>
      <c r="AI703" t="s">
        <v>796</v>
      </c>
      <c r="AJ703">
        <v>20</v>
      </c>
      <c r="AL703" t="s">
        <v>801</v>
      </c>
      <c r="AM703">
        <v>20</v>
      </c>
      <c r="AO703" t="s">
        <v>798</v>
      </c>
      <c r="AP703">
        <v>20</v>
      </c>
      <c r="AR703" t="s">
        <v>150</v>
      </c>
      <c r="AS703">
        <v>20</v>
      </c>
      <c r="AU703" t="s">
        <v>799</v>
      </c>
      <c r="AV703">
        <v>20</v>
      </c>
    </row>
    <row r="704" spans="1:48" x14ac:dyDescent="0.25">
      <c r="A704" t="s">
        <v>1712</v>
      </c>
      <c r="B704" t="s">
        <v>1713</v>
      </c>
      <c r="C704" t="s">
        <v>142</v>
      </c>
      <c r="E704" s="19">
        <v>100</v>
      </c>
      <c r="K704" s="11">
        <v>2502</v>
      </c>
      <c r="N704" t="s">
        <v>255</v>
      </c>
      <c r="Q704" t="s">
        <v>168</v>
      </c>
      <c r="T704" t="s">
        <v>171</v>
      </c>
      <c r="W704" t="s">
        <v>854</v>
      </c>
      <c r="Z704" t="s">
        <v>258</v>
      </c>
      <c r="AD704">
        <v>0</v>
      </c>
      <c r="AG704">
        <v>0</v>
      </c>
      <c r="AI704" t="s">
        <v>796</v>
      </c>
      <c r="AJ704">
        <v>20</v>
      </c>
      <c r="AL704" t="s">
        <v>801</v>
      </c>
      <c r="AM704">
        <v>20</v>
      </c>
      <c r="AO704" t="s">
        <v>798</v>
      </c>
      <c r="AP704">
        <v>20</v>
      </c>
      <c r="AR704" t="s">
        <v>150</v>
      </c>
      <c r="AS704">
        <v>20</v>
      </c>
      <c r="AU704" t="s">
        <v>799</v>
      </c>
      <c r="AV704">
        <v>20</v>
      </c>
    </row>
    <row r="705" spans="1:50" x14ac:dyDescent="0.25">
      <c r="A705" t="s">
        <v>1714</v>
      </c>
      <c r="B705" t="s">
        <v>1715</v>
      </c>
      <c r="C705" t="s">
        <v>142</v>
      </c>
      <c r="E705" s="19">
        <v>100</v>
      </c>
      <c r="K705" s="11">
        <v>2502</v>
      </c>
      <c r="N705" t="s">
        <v>255</v>
      </c>
      <c r="Q705" t="s">
        <v>168</v>
      </c>
      <c r="T705" t="s">
        <v>171</v>
      </c>
      <c r="W705" t="s">
        <v>854</v>
      </c>
      <c r="Z705" t="s">
        <v>258</v>
      </c>
      <c r="AD705">
        <v>0</v>
      </c>
      <c r="AG705">
        <v>0</v>
      </c>
      <c r="AI705" t="s">
        <v>796</v>
      </c>
      <c r="AJ705">
        <v>20</v>
      </c>
      <c r="AL705" t="s">
        <v>801</v>
      </c>
      <c r="AM705">
        <v>20</v>
      </c>
      <c r="AO705" t="s">
        <v>798</v>
      </c>
      <c r="AP705">
        <v>20</v>
      </c>
      <c r="AR705" t="s">
        <v>150</v>
      </c>
      <c r="AS705">
        <v>20</v>
      </c>
      <c r="AU705" t="s">
        <v>799</v>
      </c>
      <c r="AV705">
        <v>20</v>
      </c>
    </row>
    <row r="706" spans="1:50" x14ac:dyDescent="0.25">
      <c r="A706" t="s">
        <v>1716</v>
      </c>
      <c r="B706" t="s">
        <v>1717</v>
      </c>
      <c r="C706" t="s">
        <v>142</v>
      </c>
      <c r="E706" s="19">
        <v>60</v>
      </c>
      <c r="K706" s="11">
        <v>2502</v>
      </c>
      <c r="N706" t="s">
        <v>255</v>
      </c>
      <c r="Q706" t="s">
        <v>168</v>
      </c>
      <c r="T706" t="s">
        <v>171</v>
      </c>
      <c r="W706" t="s">
        <v>854</v>
      </c>
      <c r="Z706" t="s">
        <v>258</v>
      </c>
      <c r="AD706">
        <v>0</v>
      </c>
      <c r="AG706">
        <v>0</v>
      </c>
      <c r="AI706" t="s">
        <v>800</v>
      </c>
      <c r="AJ706">
        <v>0</v>
      </c>
      <c r="AL706" t="s">
        <v>801</v>
      </c>
      <c r="AM706">
        <v>20</v>
      </c>
      <c r="AO706" t="s">
        <v>798</v>
      </c>
      <c r="AP706">
        <v>20</v>
      </c>
      <c r="AR706" t="s">
        <v>258</v>
      </c>
      <c r="AS706">
        <v>0</v>
      </c>
      <c r="AU706" t="s">
        <v>799</v>
      </c>
      <c r="AV706">
        <v>20</v>
      </c>
    </row>
    <row r="707" spans="1:50" x14ac:dyDescent="0.25">
      <c r="A707" t="s">
        <v>1718</v>
      </c>
      <c r="B707" t="s">
        <v>1719</v>
      </c>
      <c r="C707" t="s">
        <v>142</v>
      </c>
      <c r="E707" s="19">
        <v>100</v>
      </c>
      <c r="K707" s="11">
        <v>2502</v>
      </c>
      <c r="N707" t="s">
        <v>255</v>
      </c>
      <c r="Q707" t="s">
        <v>168</v>
      </c>
      <c r="T707" t="s">
        <v>171</v>
      </c>
      <c r="W707" t="s">
        <v>854</v>
      </c>
      <c r="Z707" t="s">
        <v>258</v>
      </c>
      <c r="AD707">
        <v>0</v>
      </c>
      <c r="AG707">
        <v>0</v>
      </c>
      <c r="AI707" t="s">
        <v>796</v>
      </c>
      <c r="AJ707">
        <v>20</v>
      </c>
      <c r="AL707" t="s">
        <v>801</v>
      </c>
      <c r="AM707">
        <v>20</v>
      </c>
      <c r="AO707" t="s">
        <v>798</v>
      </c>
      <c r="AP707">
        <v>20</v>
      </c>
      <c r="AR707" t="s">
        <v>150</v>
      </c>
      <c r="AS707">
        <v>20</v>
      </c>
      <c r="AU707" t="s">
        <v>799</v>
      </c>
      <c r="AV707">
        <v>20</v>
      </c>
    </row>
    <row r="708" spans="1:50" x14ac:dyDescent="0.25">
      <c r="A708" t="s">
        <v>1720</v>
      </c>
      <c r="B708" t="s">
        <v>1721</v>
      </c>
      <c r="C708" t="s">
        <v>142</v>
      </c>
      <c r="E708" s="19">
        <v>80</v>
      </c>
      <c r="K708" s="11">
        <v>2502</v>
      </c>
      <c r="N708" t="s">
        <v>255</v>
      </c>
      <c r="Q708" t="s">
        <v>168</v>
      </c>
      <c r="T708" t="s">
        <v>171</v>
      </c>
      <c r="W708" t="s">
        <v>854</v>
      </c>
      <c r="Z708" t="s">
        <v>258</v>
      </c>
      <c r="AD708">
        <v>0</v>
      </c>
      <c r="AG708">
        <v>0</v>
      </c>
      <c r="AI708" t="s">
        <v>796</v>
      </c>
      <c r="AJ708">
        <v>20</v>
      </c>
      <c r="AL708" t="s">
        <v>801</v>
      </c>
      <c r="AM708">
        <v>20</v>
      </c>
      <c r="AO708" t="s">
        <v>798</v>
      </c>
      <c r="AP708">
        <v>20</v>
      </c>
      <c r="AR708" t="s">
        <v>258</v>
      </c>
      <c r="AS708">
        <v>0</v>
      </c>
      <c r="AU708" t="s">
        <v>799</v>
      </c>
      <c r="AV708">
        <v>20</v>
      </c>
    </row>
    <row r="709" spans="1:50" x14ac:dyDescent="0.25">
      <c r="A709" t="s">
        <v>1722</v>
      </c>
      <c r="B709" t="s">
        <v>1723</v>
      </c>
      <c r="C709" t="s">
        <v>142</v>
      </c>
      <c r="E709" s="19">
        <v>80</v>
      </c>
      <c r="K709" s="11">
        <v>2502</v>
      </c>
      <c r="N709" t="s">
        <v>255</v>
      </c>
      <c r="Q709" t="s">
        <v>168</v>
      </c>
      <c r="T709" t="s">
        <v>171</v>
      </c>
      <c r="W709" t="s">
        <v>854</v>
      </c>
      <c r="Z709" t="s">
        <v>258</v>
      </c>
      <c r="AD709">
        <v>0</v>
      </c>
      <c r="AG709">
        <v>0</v>
      </c>
      <c r="AI709" t="s">
        <v>796</v>
      </c>
      <c r="AJ709">
        <v>20</v>
      </c>
      <c r="AL709" t="s">
        <v>801</v>
      </c>
      <c r="AM709">
        <v>20</v>
      </c>
      <c r="AO709" t="s">
        <v>798</v>
      </c>
      <c r="AP709">
        <v>20</v>
      </c>
      <c r="AR709" t="s">
        <v>258</v>
      </c>
      <c r="AS709">
        <v>0</v>
      </c>
      <c r="AU709" t="s">
        <v>799</v>
      </c>
      <c r="AV709">
        <v>20</v>
      </c>
    </row>
    <row r="710" spans="1:50" x14ac:dyDescent="0.25">
      <c r="A710" t="s">
        <v>1724</v>
      </c>
      <c r="B710" t="s">
        <v>1725</v>
      </c>
      <c r="C710" t="s">
        <v>142</v>
      </c>
      <c r="E710" s="19">
        <v>0</v>
      </c>
      <c r="K710" s="11">
        <v>2502</v>
      </c>
      <c r="N710" t="s">
        <v>255</v>
      </c>
      <c r="Q710" t="s">
        <v>168</v>
      </c>
      <c r="T710" t="s">
        <v>171</v>
      </c>
      <c r="W710" t="s">
        <v>854</v>
      </c>
      <c r="Z710" t="s">
        <v>258</v>
      </c>
      <c r="AD710">
        <v>0</v>
      </c>
      <c r="AG710">
        <v>0</v>
      </c>
      <c r="AI710" t="s">
        <v>800</v>
      </c>
      <c r="AJ710">
        <v>0</v>
      </c>
      <c r="AL710" t="s">
        <v>855</v>
      </c>
      <c r="AM710">
        <v>0</v>
      </c>
      <c r="AO710" t="s">
        <v>258</v>
      </c>
      <c r="AP710">
        <v>0</v>
      </c>
      <c r="AR710" t="s">
        <v>258</v>
      </c>
      <c r="AS710">
        <v>0</v>
      </c>
      <c r="AU710" t="s">
        <v>258</v>
      </c>
      <c r="AV710">
        <v>0</v>
      </c>
    </row>
    <row r="711" spans="1:50" x14ac:dyDescent="0.25">
      <c r="A711" t="s">
        <v>1726</v>
      </c>
      <c r="B711" t="s">
        <v>1727</v>
      </c>
      <c r="C711" t="s">
        <v>142</v>
      </c>
      <c r="E711" s="19">
        <v>100</v>
      </c>
      <c r="K711" s="11">
        <v>2502</v>
      </c>
      <c r="N711" t="s">
        <v>255</v>
      </c>
      <c r="Q711" t="s">
        <v>168</v>
      </c>
      <c r="T711" t="s">
        <v>171</v>
      </c>
      <c r="W711" t="s">
        <v>854</v>
      </c>
      <c r="Z711" t="s">
        <v>258</v>
      </c>
      <c r="AD711">
        <v>0</v>
      </c>
      <c r="AG711">
        <v>0</v>
      </c>
      <c r="AI711" t="s">
        <v>796</v>
      </c>
      <c r="AJ711">
        <v>20</v>
      </c>
      <c r="AL711" t="s">
        <v>801</v>
      </c>
      <c r="AM711">
        <v>20</v>
      </c>
      <c r="AO711" t="s">
        <v>798</v>
      </c>
      <c r="AP711">
        <v>20</v>
      </c>
      <c r="AR711" t="s">
        <v>150</v>
      </c>
      <c r="AS711">
        <v>20</v>
      </c>
      <c r="AU711" t="s">
        <v>799</v>
      </c>
      <c r="AV711">
        <v>20</v>
      </c>
    </row>
    <row r="712" spans="1:50" x14ac:dyDescent="0.25">
      <c r="A712" t="s">
        <v>1728</v>
      </c>
      <c r="B712" t="s">
        <v>1729</v>
      </c>
      <c r="C712" t="s">
        <v>142</v>
      </c>
      <c r="E712" s="19">
        <v>80</v>
      </c>
      <c r="K712" s="11">
        <v>2502</v>
      </c>
      <c r="N712" t="s">
        <v>255</v>
      </c>
      <c r="Q712" t="s">
        <v>168</v>
      </c>
      <c r="T712" t="s">
        <v>171</v>
      </c>
      <c r="W712" t="s">
        <v>854</v>
      </c>
      <c r="Z712" t="s">
        <v>258</v>
      </c>
      <c r="AD712">
        <v>0</v>
      </c>
      <c r="AG712">
        <v>0</v>
      </c>
      <c r="AI712" t="s">
        <v>796</v>
      </c>
      <c r="AJ712">
        <v>20</v>
      </c>
      <c r="AL712" t="s">
        <v>855</v>
      </c>
      <c r="AM712">
        <v>0</v>
      </c>
      <c r="AO712" t="s">
        <v>798</v>
      </c>
      <c r="AP712">
        <v>20</v>
      </c>
      <c r="AR712" t="s">
        <v>150</v>
      </c>
      <c r="AS712">
        <v>20</v>
      </c>
      <c r="AU712" t="s">
        <v>799</v>
      </c>
      <c r="AV712">
        <v>20</v>
      </c>
      <c r="AX712" t="s">
        <v>1730</v>
      </c>
    </row>
    <row r="713" spans="1:50" x14ac:dyDescent="0.25">
      <c r="A713" t="s">
        <v>1731</v>
      </c>
      <c r="B713" t="s">
        <v>1732</v>
      </c>
      <c r="C713" t="s">
        <v>142</v>
      </c>
      <c r="E713" s="19">
        <v>40</v>
      </c>
      <c r="K713" s="11">
        <v>2502</v>
      </c>
      <c r="N713" t="s">
        <v>255</v>
      </c>
      <c r="Q713" t="s">
        <v>168</v>
      </c>
      <c r="T713" t="s">
        <v>171</v>
      </c>
      <c r="W713" t="s">
        <v>854</v>
      </c>
      <c r="Z713" t="s">
        <v>258</v>
      </c>
      <c r="AD713">
        <v>0</v>
      </c>
      <c r="AG713">
        <v>0</v>
      </c>
      <c r="AI713" t="s">
        <v>796</v>
      </c>
      <c r="AJ713">
        <v>20</v>
      </c>
      <c r="AL713" t="s">
        <v>797</v>
      </c>
      <c r="AM713">
        <v>0</v>
      </c>
      <c r="AO713" t="s">
        <v>798</v>
      </c>
      <c r="AP713">
        <v>20</v>
      </c>
      <c r="AR713" t="s">
        <v>258</v>
      </c>
      <c r="AS713">
        <v>0</v>
      </c>
      <c r="AU713" t="s">
        <v>258</v>
      </c>
      <c r="AV713">
        <v>0</v>
      </c>
    </row>
    <row r="714" spans="1:50" x14ac:dyDescent="0.25">
      <c r="A714" t="s">
        <v>1733</v>
      </c>
      <c r="B714" t="s">
        <v>1734</v>
      </c>
      <c r="C714" t="s">
        <v>142</v>
      </c>
      <c r="E714" s="19">
        <v>80</v>
      </c>
      <c r="K714" s="11">
        <v>2502</v>
      </c>
      <c r="N714" t="s">
        <v>255</v>
      </c>
      <c r="Q714" t="s">
        <v>168</v>
      </c>
      <c r="T714" t="s">
        <v>162</v>
      </c>
      <c r="W714" t="s">
        <v>854</v>
      </c>
      <c r="Z714" t="s">
        <v>258</v>
      </c>
      <c r="AD714">
        <v>0</v>
      </c>
      <c r="AG714">
        <v>0</v>
      </c>
      <c r="AI714" t="s">
        <v>796</v>
      </c>
      <c r="AJ714">
        <v>20</v>
      </c>
      <c r="AL714" t="s">
        <v>801</v>
      </c>
      <c r="AM714">
        <v>20</v>
      </c>
      <c r="AO714" t="s">
        <v>258</v>
      </c>
      <c r="AP714">
        <v>0</v>
      </c>
      <c r="AR714" t="s">
        <v>150</v>
      </c>
      <c r="AS714">
        <v>20</v>
      </c>
      <c r="AU714" t="s">
        <v>799</v>
      </c>
      <c r="AV714">
        <v>20</v>
      </c>
    </row>
    <row r="715" spans="1:50" x14ac:dyDescent="0.25">
      <c r="A715" t="s">
        <v>1735</v>
      </c>
      <c r="B715" t="s">
        <v>1736</v>
      </c>
      <c r="C715" t="s">
        <v>142</v>
      </c>
      <c r="E715" s="19">
        <v>80</v>
      </c>
      <c r="K715" s="11">
        <v>2502</v>
      </c>
      <c r="N715" t="s">
        <v>255</v>
      </c>
      <c r="Q715" t="s">
        <v>168</v>
      </c>
      <c r="T715" t="s">
        <v>171</v>
      </c>
      <c r="W715" t="s">
        <v>854</v>
      </c>
      <c r="Z715" t="s">
        <v>258</v>
      </c>
      <c r="AD715">
        <v>0</v>
      </c>
      <c r="AG715">
        <v>0</v>
      </c>
      <c r="AI715" t="s">
        <v>796</v>
      </c>
      <c r="AJ715">
        <v>20</v>
      </c>
      <c r="AL715" t="s">
        <v>801</v>
      </c>
      <c r="AM715">
        <v>20</v>
      </c>
      <c r="AO715" t="s">
        <v>798</v>
      </c>
      <c r="AP715">
        <v>20</v>
      </c>
      <c r="AR715" t="s">
        <v>258</v>
      </c>
      <c r="AS715">
        <v>0</v>
      </c>
      <c r="AU715" t="s">
        <v>799</v>
      </c>
      <c r="AV715">
        <v>20</v>
      </c>
    </row>
    <row r="716" spans="1:50" x14ac:dyDescent="0.25">
      <c r="A716" t="s">
        <v>1737</v>
      </c>
      <c r="B716" t="s">
        <v>1738</v>
      </c>
      <c r="C716" t="s">
        <v>142</v>
      </c>
      <c r="E716" s="19">
        <v>100</v>
      </c>
      <c r="K716" s="11">
        <v>2502</v>
      </c>
      <c r="N716" t="s">
        <v>255</v>
      </c>
      <c r="Q716" t="s">
        <v>168</v>
      </c>
      <c r="T716" t="s">
        <v>171</v>
      </c>
      <c r="W716" t="s">
        <v>854</v>
      </c>
      <c r="Z716" t="s">
        <v>258</v>
      </c>
      <c r="AD716">
        <v>0</v>
      </c>
      <c r="AG716">
        <v>0</v>
      </c>
      <c r="AI716" t="s">
        <v>796</v>
      </c>
      <c r="AJ716">
        <v>20</v>
      </c>
      <c r="AL716" t="s">
        <v>801</v>
      </c>
      <c r="AM716">
        <v>20</v>
      </c>
      <c r="AO716" t="s">
        <v>798</v>
      </c>
      <c r="AP716">
        <v>20</v>
      </c>
      <c r="AR716" t="s">
        <v>150</v>
      </c>
      <c r="AS716">
        <v>20</v>
      </c>
      <c r="AU716" t="s">
        <v>799</v>
      </c>
      <c r="AV716">
        <v>20</v>
      </c>
    </row>
    <row r="717" spans="1:50" x14ac:dyDescent="0.25">
      <c r="A717" t="s">
        <v>1739</v>
      </c>
      <c r="B717" t="s">
        <v>1740</v>
      </c>
      <c r="C717" t="s">
        <v>142</v>
      </c>
      <c r="E717" s="19">
        <v>100</v>
      </c>
      <c r="K717" s="11">
        <v>2502</v>
      </c>
      <c r="N717" t="s">
        <v>255</v>
      </c>
      <c r="Q717" t="s">
        <v>168</v>
      </c>
      <c r="T717" t="s">
        <v>171</v>
      </c>
      <c r="W717" t="s">
        <v>854</v>
      </c>
      <c r="Z717" t="s">
        <v>258</v>
      </c>
      <c r="AD717">
        <v>0</v>
      </c>
      <c r="AG717">
        <v>0</v>
      </c>
      <c r="AI717" t="s">
        <v>796</v>
      </c>
      <c r="AJ717">
        <v>20</v>
      </c>
      <c r="AL717" t="s">
        <v>801</v>
      </c>
      <c r="AM717">
        <v>20</v>
      </c>
      <c r="AO717" t="s">
        <v>798</v>
      </c>
      <c r="AP717">
        <v>20</v>
      </c>
      <c r="AR717" t="s">
        <v>150</v>
      </c>
      <c r="AS717">
        <v>20</v>
      </c>
      <c r="AU717" t="s">
        <v>799</v>
      </c>
      <c r="AV717">
        <v>20</v>
      </c>
    </row>
    <row r="718" spans="1:50" x14ac:dyDescent="0.25">
      <c r="A718" t="s">
        <v>1741</v>
      </c>
      <c r="B718" t="s">
        <v>1742</v>
      </c>
      <c r="C718" t="s">
        <v>142</v>
      </c>
      <c r="E718" s="19">
        <v>100</v>
      </c>
      <c r="K718" s="11">
        <v>2560</v>
      </c>
      <c r="N718" t="s">
        <v>804</v>
      </c>
      <c r="Q718" t="s">
        <v>146</v>
      </c>
      <c r="T718" t="s">
        <v>795</v>
      </c>
      <c r="W718" t="s">
        <v>805</v>
      </c>
      <c r="Z718" t="s">
        <v>150</v>
      </c>
      <c r="AC718" t="s">
        <v>796</v>
      </c>
      <c r="AD718">
        <v>0</v>
      </c>
      <c r="AF718" t="s">
        <v>801</v>
      </c>
      <c r="AG718">
        <v>0</v>
      </c>
      <c r="AI718" t="s">
        <v>796</v>
      </c>
      <c r="AJ718">
        <v>20</v>
      </c>
      <c r="AL718" t="s">
        <v>801</v>
      </c>
      <c r="AM718">
        <v>20</v>
      </c>
      <c r="AO718" t="s">
        <v>798</v>
      </c>
      <c r="AP718">
        <v>20</v>
      </c>
      <c r="AR718" t="s">
        <v>150</v>
      </c>
      <c r="AS718">
        <v>20</v>
      </c>
      <c r="AU718" t="s">
        <v>799</v>
      </c>
      <c r="AV718">
        <v>20</v>
      </c>
    </row>
    <row r="719" spans="1:50" x14ac:dyDescent="0.25">
      <c r="A719" t="s">
        <v>1743</v>
      </c>
      <c r="B719" t="s">
        <v>1744</v>
      </c>
      <c r="C719" t="s">
        <v>142</v>
      </c>
      <c r="E719" s="19">
        <v>100</v>
      </c>
      <c r="K719" s="11">
        <v>2560</v>
      </c>
      <c r="N719" t="s">
        <v>804</v>
      </c>
      <c r="Q719" t="s">
        <v>146</v>
      </c>
      <c r="T719" t="s">
        <v>795</v>
      </c>
      <c r="W719" t="s">
        <v>854</v>
      </c>
      <c r="Z719" t="s">
        <v>150</v>
      </c>
      <c r="AC719" t="s">
        <v>796</v>
      </c>
      <c r="AD719">
        <v>0</v>
      </c>
      <c r="AF719" t="s">
        <v>801</v>
      </c>
      <c r="AG719">
        <v>0</v>
      </c>
      <c r="AI719" t="s">
        <v>796</v>
      </c>
      <c r="AJ719">
        <v>20</v>
      </c>
      <c r="AL719" t="s">
        <v>801</v>
      </c>
      <c r="AM719">
        <v>20</v>
      </c>
      <c r="AO719" t="s">
        <v>798</v>
      </c>
      <c r="AP719">
        <v>20</v>
      </c>
      <c r="AR719" t="s">
        <v>150</v>
      </c>
      <c r="AS719">
        <v>20</v>
      </c>
      <c r="AU719" t="s">
        <v>799</v>
      </c>
      <c r="AV719">
        <v>20</v>
      </c>
    </row>
    <row r="720" spans="1:50" x14ac:dyDescent="0.25">
      <c r="A720" t="s">
        <v>1751</v>
      </c>
      <c r="B720" t="s">
        <v>1752</v>
      </c>
      <c r="C720" t="s">
        <v>142</v>
      </c>
      <c r="E720" s="19">
        <v>100</v>
      </c>
      <c r="K720" s="11">
        <v>2105</v>
      </c>
      <c r="N720" t="s">
        <v>804</v>
      </c>
      <c r="Q720" t="s">
        <v>257</v>
      </c>
      <c r="T720" t="s">
        <v>171</v>
      </c>
      <c r="W720" t="s">
        <v>854</v>
      </c>
      <c r="Z720" t="s">
        <v>258</v>
      </c>
      <c r="AD720">
        <v>0</v>
      </c>
      <c r="AG720">
        <v>0</v>
      </c>
      <c r="AI720" t="s">
        <v>796</v>
      </c>
      <c r="AJ720">
        <v>20</v>
      </c>
      <c r="AL720" t="s">
        <v>801</v>
      </c>
      <c r="AM720">
        <v>20</v>
      </c>
      <c r="AO720" t="s">
        <v>798</v>
      </c>
      <c r="AP720">
        <v>20</v>
      </c>
      <c r="AR720" t="s">
        <v>150</v>
      </c>
      <c r="AS720">
        <v>20</v>
      </c>
      <c r="AU720" t="s">
        <v>799</v>
      </c>
      <c r="AV720">
        <v>20</v>
      </c>
    </row>
    <row r="721" spans="1:50" x14ac:dyDescent="0.25">
      <c r="A721" t="s">
        <v>1745</v>
      </c>
      <c r="B721" t="s">
        <v>1746</v>
      </c>
      <c r="C721" t="s">
        <v>142</v>
      </c>
      <c r="E721" s="19">
        <v>100</v>
      </c>
      <c r="K721" s="11">
        <v>2560</v>
      </c>
      <c r="N721" t="s">
        <v>804</v>
      </c>
      <c r="Q721" t="s">
        <v>146</v>
      </c>
      <c r="T721" t="s">
        <v>162</v>
      </c>
      <c r="W721" t="s">
        <v>854</v>
      </c>
      <c r="Z721" t="s">
        <v>150</v>
      </c>
      <c r="AC721" t="s">
        <v>796</v>
      </c>
      <c r="AD721">
        <v>0</v>
      </c>
      <c r="AF721" t="s">
        <v>801</v>
      </c>
      <c r="AG721">
        <v>0</v>
      </c>
      <c r="AI721" t="s">
        <v>796</v>
      </c>
      <c r="AJ721">
        <v>20</v>
      </c>
      <c r="AL721" t="s">
        <v>801</v>
      </c>
      <c r="AM721">
        <v>20</v>
      </c>
      <c r="AO721" t="s">
        <v>798</v>
      </c>
      <c r="AP721">
        <v>20</v>
      </c>
      <c r="AR721" t="s">
        <v>150</v>
      </c>
      <c r="AS721">
        <v>20</v>
      </c>
      <c r="AU721" t="s">
        <v>799</v>
      </c>
      <c r="AV721">
        <v>20</v>
      </c>
    </row>
    <row r="722" spans="1:50" x14ac:dyDescent="0.25">
      <c r="A722" t="s">
        <v>1747</v>
      </c>
      <c r="B722" t="s">
        <v>1748</v>
      </c>
      <c r="C722" t="s">
        <v>142</v>
      </c>
      <c r="E722" s="19">
        <v>100</v>
      </c>
      <c r="K722" s="11">
        <v>2560</v>
      </c>
      <c r="N722" t="s">
        <v>804</v>
      </c>
      <c r="Q722" t="s">
        <v>146</v>
      </c>
      <c r="T722" t="s">
        <v>339</v>
      </c>
      <c r="W722" t="s">
        <v>854</v>
      </c>
      <c r="Z722" t="s">
        <v>150</v>
      </c>
      <c r="AC722" t="s">
        <v>796</v>
      </c>
      <c r="AD722">
        <v>0</v>
      </c>
      <c r="AF722" t="s">
        <v>801</v>
      </c>
      <c r="AG722">
        <v>0</v>
      </c>
      <c r="AI722" t="s">
        <v>796</v>
      </c>
      <c r="AJ722">
        <v>20</v>
      </c>
      <c r="AL722" t="s">
        <v>801</v>
      </c>
      <c r="AM722">
        <v>20</v>
      </c>
      <c r="AO722" t="s">
        <v>798</v>
      </c>
      <c r="AP722">
        <v>20</v>
      </c>
      <c r="AR722" t="s">
        <v>150</v>
      </c>
      <c r="AS722">
        <v>20</v>
      </c>
      <c r="AU722" t="s">
        <v>799</v>
      </c>
      <c r="AV722">
        <v>20</v>
      </c>
    </row>
    <row r="723" spans="1:50" x14ac:dyDescent="0.25">
      <c r="A723" t="s">
        <v>1749</v>
      </c>
      <c r="B723" t="s">
        <v>1750</v>
      </c>
      <c r="C723" t="s">
        <v>142</v>
      </c>
      <c r="E723" s="19">
        <v>100</v>
      </c>
      <c r="K723" s="11">
        <v>2560</v>
      </c>
      <c r="N723" t="s">
        <v>804</v>
      </c>
      <c r="Q723" t="s">
        <v>146</v>
      </c>
      <c r="T723" t="s">
        <v>339</v>
      </c>
      <c r="W723" t="s">
        <v>854</v>
      </c>
      <c r="Z723" t="s">
        <v>150</v>
      </c>
      <c r="AC723" t="s">
        <v>796</v>
      </c>
      <c r="AD723">
        <v>0</v>
      </c>
      <c r="AF723" t="s">
        <v>801</v>
      </c>
      <c r="AG723">
        <v>0</v>
      </c>
      <c r="AI723" t="s">
        <v>796</v>
      </c>
      <c r="AJ723">
        <v>20</v>
      </c>
      <c r="AL723" t="s">
        <v>801</v>
      </c>
      <c r="AM723">
        <v>20</v>
      </c>
      <c r="AO723" t="s">
        <v>798</v>
      </c>
      <c r="AP723">
        <v>20</v>
      </c>
      <c r="AR723" t="s">
        <v>150</v>
      </c>
      <c r="AS723">
        <v>20</v>
      </c>
      <c r="AU723" t="s">
        <v>799</v>
      </c>
      <c r="AV723">
        <v>20</v>
      </c>
    </row>
    <row r="724" spans="1:50" x14ac:dyDescent="0.25">
      <c r="A724" t="s">
        <v>1753</v>
      </c>
      <c r="B724" t="s">
        <v>1754</v>
      </c>
      <c r="C724" t="s">
        <v>142</v>
      </c>
      <c r="E724" s="19">
        <v>100</v>
      </c>
      <c r="K724" s="11">
        <v>2560</v>
      </c>
      <c r="N724" t="s">
        <v>804</v>
      </c>
      <c r="Q724" t="s">
        <v>146</v>
      </c>
      <c r="T724" t="s">
        <v>162</v>
      </c>
      <c r="W724" t="s">
        <v>805</v>
      </c>
      <c r="Z724" t="s">
        <v>150</v>
      </c>
      <c r="AC724" t="s">
        <v>796</v>
      </c>
      <c r="AD724">
        <v>0</v>
      </c>
      <c r="AF724" t="s">
        <v>801</v>
      </c>
      <c r="AG724">
        <v>0</v>
      </c>
      <c r="AI724" t="s">
        <v>796</v>
      </c>
      <c r="AJ724">
        <v>20</v>
      </c>
      <c r="AL724" t="s">
        <v>801</v>
      </c>
      <c r="AM724">
        <v>20</v>
      </c>
      <c r="AO724" t="s">
        <v>798</v>
      </c>
      <c r="AP724">
        <v>20</v>
      </c>
      <c r="AR724" t="s">
        <v>150</v>
      </c>
      <c r="AS724">
        <v>20</v>
      </c>
      <c r="AU724" t="s">
        <v>799</v>
      </c>
      <c r="AV724">
        <v>20</v>
      </c>
    </row>
    <row r="725" spans="1:50" x14ac:dyDescent="0.25">
      <c r="A725" t="s">
        <v>1757</v>
      </c>
      <c r="B725" t="s">
        <v>1758</v>
      </c>
      <c r="C725" t="s">
        <v>142</v>
      </c>
      <c r="E725" s="19">
        <v>100</v>
      </c>
      <c r="K725" s="11">
        <v>2105</v>
      </c>
      <c r="N725" t="s">
        <v>804</v>
      </c>
      <c r="Q725" t="s">
        <v>257</v>
      </c>
      <c r="T725" t="s">
        <v>162</v>
      </c>
      <c r="W725" t="s">
        <v>854</v>
      </c>
      <c r="Z725" t="s">
        <v>258</v>
      </c>
      <c r="AD725">
        <v>0</v>
      </c>
      <c r="AG725">
        <v>0</v>
      </c>
      <c r="AI725" t="s">
        <v>796</v>
      </c>
      <c r="AJ725">
        <v>20</v>
      </c>
      <c r="AL725" t="s">
        <v>801</v>
      </c>
      <c r="AM725">
        <v>20</v>
      </c>
      <c r="AO725" t="s">
        <v>798</v>
      </c>
      <c r="AP725">
        <v>20</v>
      </c>
      <c r="AR725" t="s">
        <v>150</v>
      </c>
      <c r="AS725">
        <v>20</v>
      </c>
      <c r="AU725" t="s">
        <v>799</v>
      </c>
      <c r="AV725">
        <v>20</v>
      </c>
      <c r="AX725" t="s">
        <v>1759</v>
      </c>
    </row>
    <row r="726" spans="1:50" x14ac:dyDescent="0.25">
      <c r="A726" t="s">
        <v>1755</v>
      </c>
      <c r="B726" t="s">
        <v>1756</v>
      </c>
      <c r="C726" t="s">
        <v>142</v>
      </c>
      <c r="E726" s="19">
        <v>100</v>
      </c>
      <c r="K726" s="11">
        <v>2560</v>
      </c>
      <c r="N726" t="s">
        <v>804</v>
      </c>
      <c r="Q726" t="s">
        <v>146</v>
      </c>
      <c r="T726" t="s">
        <v>162</v>
      </c>
      <c r="W726" t="s">
        <v>805</v>
      </c>
      <c r="Z726" t="s">
        <v>150</v>
      </c>
      <c r="AC726" t="s">
        <v>796</v>
      </c>
      <c r="AD726">
        <v>0</v>
      </c>
      <c r="AF726" t="s">
        <v>801</v>
      </c>
      <c r="AG726">
        <v>0</v>
      </c>
      <c r="AI726" t="s">
        <v>796</v>
      </c>
      <c r="AJ726">
        <v>20</v>
      </c>
      <c r="AL726" t="s">
        <v>801</v>
      </c>
      <c r="AM726">
        <v>20</v>
      </c>
      <c r="AO726" t="s">
        <v>798</v>
      </c>
      <c r="AP726">
        <v>20</v>
      </c>
      <c r="AR726" t="s">
        <v>150</v>
      </c>
      <c r="AS726">
        <v>20</v>
      </c>
      <c r="AU726" t="s">
        <v>799</v>
      </c>
      <c r="AV726">
        <v>20</v>
      </c>
    </row>
    <row r="727" spans="1:50" x14ac:dyDescent="0.25">
      <c r="A727" t="s">
        <v>1760</v>
      </c>
      <c r="B727" t="s">
        <v>1761</v>
      </c>
      <c r="C727" t="s">
        <v>142</v>
      </c>
      <c r="E727" s="19">
        <v>100</v>
      </c>
      <c r="K727" s="11">
        <v>2560</v>
      </c>
      <c r="N727" t="s">
        <v>804</v>
      </c>
      <c r="Q727" t="s">
        <v>146</v>
      </c>
      <c r="T727" t="s">
        <v>162</v>
      </c>
      <c r="W727" t="s">
        <v>805</v>
      </c>
      <c r="Z727" t="s">
        <v>150</v>
      </c>
      <c r="AC727" t="s">
        <v>796</v>
      </c>
      <c r="AD727">
        <v>0</v>
      </c>
      <c r="AF727" t="s">
        <v>801</v>
      </c>
      <c r="AG727">
        <v>0</v>
      </c>
      <c r="AI727" t="s">
        <v>796</v>
      </c>
      <c r="AJ727">
        <v>20</v>
      </c>
      <c r="AL727" t="s">
        <v>801</v>
      </c>
      <c r="AM727">
        <v>20</v>
      </c>
      <c r="AO727" t="s">
        <v>798</v>
      </c>
      <c r="AP727">
        <v>20</v>
      </c>
      <c r="AR727" t="s">
        <v>150</v>
      </c>
      <c r="AS727">
        <v>20</v>
      </c>
      <c r="AU727" t="s">
        <v>799</v>
      </c>
      <c r="AV727">
        <v>20</v>
      </c>
    </row>
    <row r="728" spans="1:50" x14ac:dyDescent="0.25">
      <c r="A728" t="s">
        <v>1762</v>
      </c>
      <c r="B728" t="s">
        <v>1763</v>
      </c>
      <c r="C728" t="s">
        <v>142</v>
      </c>
      <c r="E728" s="19">
        <v>0</v>
      </c>
      <c r="K728" s="11">
        <v>2560</v>
      </c>
      <c r="N728" t="s">
        <v>804</v>
      </c>
      <c r="Q728" t="s">
        <v>146</v>
      </c>
      <c r="T728" t="s">
        <v>162</v>
      </c>
      <c r="W728" t="s">
        <v>805</v>
      </c>
      <c r="Z728" t="s">
        <v>150</v>
      </c>
      <c r="AC728" t="s">
        <v>800</v>
      </c>
      <c r="AD728">
        <v>0</v>
      </c>
      <c r="AF728" t="s">
        <v>797</v>
      </c>
      <c r="AG728">
        <v>0</v>
      </c>
      <c r="AI728" t="s">
        <v>800</v>
      </c>
      <c r="AJ728">
        <v>0</v>
      </c>
      <c r="AL728" t="s">
        <v>797</v>
      </c>
      <c r="AM728">
        <v>0</v>
      </c>
      <c r="AO728" t="s">
        <v>258</v>
      </c>
      <c r="AP728">
        <v>0</v>
      </c>
      <c r="AR728" t="s">
        <v>258</v>
      </c>
      <c r="AS728">
        <v>0</v>
      </c>
      <c r="AU728" t="s">
        <v>258</v>
      </c>
      <c r="AV728">
        <v>0</v>
      </c>
    </row>
    <row r="729" spans="1:50" x14ac:dyDescent="0.25">
      <c r="A729" s="23" t="s">
        <v>1770</v>
      </c>
      <c r="B729" s="23" t="s">
        <v>1771</v>
      </c>
      <c r="C729" t="s">
        <v>142</v>
      </c>
      <c r="E729" s="19">
        <v>80</v>
      </c>
      <c r="K729" s="11">
        <v>2105</v>
      </c>
      <c r="N729" t="s">
        <v>804</v>
      </c>
      <c r="Q729" t="s">
        <v>257</v>
      </c>
      <c r="T729" t="s">
        <v>171</v>
      </c>
      <c r="W729" t="s">
        <v>854</v>
      </c>
      <c r="Z729" t="s">
        <v>258</v>
      </c>
      <c r="AD729">
        <v>0</v>
      </c>
      <c r="AG729">
        <v>0</v>
      </c>
      <c r="AI729" t="s">
        <v>800</v>
      </c>
      <c r="AJ729">
        <v>0</v>
      </c>
      <c r="AL729" t="s">
        <v>801</v>
      </c>
      <c r="AM729">
        <v>20</v>
      </c>
      <c r="AO729" t="s">
        <v>798</v>
      </c>
      <c r="AP729">
        <v>20</v>
      </c>
      <c r="AR729" t="s">
        <v>150</v>
      </c>
      <c r="AS729">
        <v>20</v>
      </c>
      <c r="AU729" t="s">
        <v>799</v>
      </c>
      <c r="AV729">
        <v>20</v>
      </c>
    </row>
    <row r="730" spans="1:50" x14ac:dyDescent="0.25">
      <c r="A730" s="23" t="s">
        <v>1764</v>
      </c>
      <c r="B730" s="23" t="s">
        <v>1765</v>
      </c>
      <c r="C730" t="s">
        <v>142</v>
      </c>
      <c r="E730" s="19">
        <v>40</v>
      </c>
      <c r="K730" s="11">
        <v>2560</v>
      </c>
      <c r="N730" t="s">
        <v>804</v>
      </c>
      <c r="Q730" t="s">
        <v>146</v>
      </c>
      <c r="T730" t="s">
        <v>190</v>
      </c>
      <c r="W730" t="s">
        <v>805</v>
      </c>
      <c r="Z730" t="s">
        <v>150</v>
      </c>
      <c r="AC730" t="s">
        <v>800</v>
      </c>
      <c r="AD730">
        <v>0</v>
      </c>
      <c r="AF730" t="s">
        <v>855</v>
      </c>
      <c r="AG730">
        <v>0</v>
      </c>
      <c r="AI730" t="s">
        <v>800</v>
      </c>
      <c r="AJ730">
        <v>0</v>
      </c>
      <c r="AL730" t="s">
        <v>855</v>
      </c>
      <c r="AM730">
        <v>0</v>
      </c>
      <c r="AO730" t="s">
        <v>258</v>
      </c>
      <c r="AP730">
        <v>0</v>
      </c>
      <c r="AR730" t="s">
        <v>150</v>
      </c>
      <c r="AS730">
        <v>20</v>
      </c>
      <c r="AU730" t="s">
        <v>799</v>
      </c>
      <c r="AV730">
        <v>20</v>
      </c>
    </row>
    <row r="731" spans="1:50" x14ac:dyDescent="0.25">
      <c r="A731" s="23" t="s">
        <v>1766</v>
      </c>
      <c r="B731" s="23" t="s">
        <v>1767</v>
      </c>
      <c r="C731" t="s">
        <v>142</v>
      </c>
      <c r="E731" s="19">
        <v>60</v>
      </c>
      <c r="K731" s="11">
        <v>2560</v>
      </c>
      <c r="N731" t="s">
        <v>804</v>
      </c>
      <c r="Q731" t="s">
        <v>146</v>
      </c>
      <c r="T731" t="s">
        <v>339</v>
      </c>
      <c r="W731" t="s">
        <v>805</v>
      </c>
      <c r="Z731" t="s">
        <v>150</v>
      </c>
      <c r="AC731" t="s">
        <v>800</v>
      </c>
      <c r="AD731">
        <v>0</v>
      </c>
      <c r="AF731" t="s">
        <v>797</v>
      </c>
      <c r="AG731">
        <v>0</v>
      </c>
      <c r="AI731" t="s">
        <v>800</v>
      </c>
      <c r="AJ731">
        <v>0</v>
      </c>
      <c r="AL731" t="s">
        <v>801</v>
      </c>
      <c r="AM731">
        <v>20</v>
      </c>
      <c r="AO731" t="s">
        <v>258</v>
      </c>
      <c r="AP731">
        <v>0</v>
      </c>
      <c r="AR731" t="s">
        <v>150</v>
      </c>
      <c r="AS731">
        <v>20</v>
      </c>
      <c r="AU731" t="s">
        <v>799</v>
      </c>
      <c r="AV731">
        <v>20</v>
      </c>
    </row>
    <row r="732" spans="1:50" x14ac:dyDescent="0.25">
      <c r="A732" t="s">
        <v>1768</v>
      </c>
      <c r="B732" t="s">
        <v>1769</v>
      </c>
      <c r="C732" t="s">
        <v>142</v>
      </c>
      <c r="E732" s="19">
        <v>40</v>
      </c>
      <c r="K732" s="11">
        <v>2560</v>
      </c>
      <c r="N732" t="s">
        <v>804</v>
      </c>
      <c r="Q732" t="s">
        <v>146</v>
      </c>
      <c r="T732" t="s">
        <v>162</v>
      </c>
      <c r="W732" t="s">
        <v>805</v>
      </c>
      <c r="Z732" t="s">
        <v>150</v>
      </c>
      <c r="AC732" t="s">
        <v>796</v>
      </c>
      <c r="AD732">
        <v>0</v>
      </c>
      <c r="AF732" t="s">
        <v>801</v>
      </c>
      <c r="AG732">
        <v>0</v>
      </c>
      <c r="AI732" t="s">
        <v>800</v>
      </c>
      <c r="AJ732">
        <v>0</v>
      </c>
      <c r="AL732" t="s">
        <v>801</v>
      </c>
      <c r="AM732">
        <v>20</v>
      </c>
      <c r="AO732" t="s">
        <v>258</v>
      </c>
      <c r="AP732">
        <v>0</v>
      </c>
      <c r="AR732" t="s">
        <v>150</v>
      </c>
      <c r="AS732">
        <v>20</v>
      </c>
      <c r="AU732" t="s">
        <v>258</v>
      </c>
      <c r="AV732">
        <v>0</v>
      </c>
    </row>
    <row r="733" spans="1:50" x14ac:dyDescent="0.25">
      <c r="A733" t="s">
        <v>1772</v>
      </c>
      <c r="B733" t="s">
        <v>1773</v>
      </c>
      <c r="C733" t="s">
        <v>142</v>
      </c>
      <c r="E733" s="19">
        <v>80</v>
      </c>
      <c r="K733" s="11">
        <v>2105</v>
      </c>
      <c r="N733" t="s">
        <v>804</v>
      </c>
      <c r="Q733" t="s">
        <v>257</v>
      </c>
      <c r="T733" t="s">
        <v>171</v>
      </c>
      <c r="W733" t="s">
        <v>854</v>
      </c>
      <c r="Z733" t="s">
        <v>258</v>
      </c>
      <c r="AD733">
        <v>0</v>
      </c>
      <c r="AG733">
        <v>0</v>
      </c>
      <c r="AI733" t="s">
        <v>796</v>
      </c>
      <c r="AJ733">
        <v>20</v>
      </c>
      <c r="AL733" t="s">
        <v>801</v>
      </c>
      <c r="AM733">
        <v>20</v>
      </c>
      <c r="AO733" t="s">
        <v>258</v>
      </c>
      <c r="AP733">
        <v>0</v>
      </c>
      <c r="AR733" t="s">
        <v>150</v>
      </c>
      <c r="AS733">
        <v>20</v>
      </c>
      <c r="AU733" t="s">
        <v>799</v>
      </c>
      <c r="AV733">
        <v>20</v>
      </c>
      <c r="AX733" t="s">
        <v>1774</v>
      </c>
    </row>
    <row r="734" spans="1:50" x14ac:dyDescent="0.25">
      <c r="A734" t="s">
        <v>1690</v>
      </c>
      <c r="B734" t="s">
        <v>1691</v>
      </c>
      <c r="C734" t="s">
        <v>142</v>
      </c>
      <c r="E734" s="19">
        <v>100</v>
      </c>
      <c r="K734" s="11">
        <v>2317</v>
      </c>
      <c r="N734" t="s">
        <v>804</v>
      </c>
      <c r="Q734" t="s">
        <v>146</v>
      </c>
      <c r="T734" t="s">
        <v>162</v>
      </c>
      <c r="W734" t="s">
        <v>854</v>
      </c>
      <c r="Z734" t="s">
        <v>258</v>
      </c>
      <c r="AD734">
        <v>0</v>
      </c>
      <c r="AG734">
        <v>0</v>
      </c>
      <c r="AI734" t="s">
        <v>796</v>
      </c>
      <c r="AJ734">
        <v>20</v>
      </c>
      <c r="AL734" t="s">
        <v>801</v>
      </c>
      <c r="AM734">
        <v>20</v>
      </c>
      <c r="AO734" t="s">
        <v>798</v>
      </c>
      <c r="AP734">
        <v>20</v>
      </c>
      <c r="AR734" t="s">
        <v>150</v>
      </c>
      <c r="AS734">
        <v>20</v>
      </c>
      <c r="AU734" t="s">
        <v>799</v>
      </c>
      <c r="AV734">
        <v>20</v>
      </c>
    </row>
    <row r="735" spans="1:50" x14ac:dyDescent="0.25">
      <c r="A735" t="s">
        <v>1692</v>
      </c>
      <c r="B735" t="s">
        <v>1693</v>
      </c>
      <c r="C735" t="s">
        <v>142</v>
      </c>
      <c r="E735" s="19">
        <v>100</v>
      </c>
      <c r="K735" s="11">
        <v>2317</v>
      </c>
      <c r="N735" t="s">
        <v>804</v>
      </c>
      <c r="Q735" t="s">
        <v>146</v>
      </c>
      <c r="T735" t="s">
        <v>162</v>
      </c>
      <c r="W735" t="s">
        <v>854</v>
      </c>
      <c r="Z735" t="s">
        <v>258</v>
      </c>
      <c r="AD735">
        <v>0</v>
      </c>
      <c r="AG735">
        <v>0</v>
      </c>
      <c r="AI735" t="s">
        <v>796</v>
      </c>
      <c r="AJ735">
        <v>20</v>
      </c>
      <c r="AL735" t="s">
        <v>801</v>
      </c>
      <c r="AM735">
        <v>20</v>
      </c>
      <c r="AO735" t="s">
        <v>798</v>
      </c>
      <c r="AP735">
        <v>20</v>
      </c>
      <c r="AR735" t="s">
        <v>150</v>
      </c>
      <c r="AS735">
        <v>20</v>
      </c>
      <c r="AU735" t="s">
        <v>799</v>
      </c>
      <c r="AV735">
        <v>20</v>
      </c>
    </row>
    <row r="736" spans="1:50" x14ac:dyDescent="0.25">
      <c r="A736" t="s">
        <v>1818</v>
      </c>
      <c r="B736" t="s">
        <v>1819</v>
      </c>
      <c r="C736" t="s">
        <v>142</v>
      </c>
      <c r="E736" s="19">
        <v>80</v>
      </c>
      <c r="K736" s="11">
        <v>2102</v>
      </c>
      <c r="N736" t="s">
        <v>804</v>
      </c>
      <c r="Q736" t="s">
        <v>336</v>
      </c>
      <c r="T736" t="s">
        <v>171</v>
      </c>
      <c r="W736" t="s">
        <v>854</v>
      </c>
      <c r="Z736" t="s">
        <v>258</v>
      </c>
      <c r="AD736">
        <v>0</v>
      </c>
      <c r="AG736">
        <v>0</v>
      </c>
      <c r="AI736" t="s">
        <v>796</v>
      </c>
      <c r="AJ736">
        <v>20</v>
      </c>
      <c r="AL736" t="s">
        <v>801</v>
      </c>
      <c r="AM736">
        <v>20</v>
      </c>
      <c r="AO736" t="s">
        <v>798</v>
      </c>
      <c r="AP736">
        <v>20</v>
      </c>
      <c r="AR736" t="s">
        <v>258</v>
      </c>
      <c r="AS736">
        <v>0</v>
      </c>
      <c r="AU736" t="s">
        <v>799</v>
      </c>
      <c r="AV736">
        <v>20</v>
      </c>
    </row>
    <row r="737" spans="1:50" x14ac:dyDescent="0.25">
      <c r="A737" t="s">
        <v>1816</v>
      </c>
      <c r="B737" t="s">
        <v>1817</v>
      </c>
      <c r="C737" t="s">
        <v>142</v>
      </c>
      <c r="E737" s="19">
        <v>100</v>
      </c>
      <c r="K737" s="11">
        <v>2317</v>
      </c>
      <c r="N737" t="s">
        <v>804</v>
      </c>
      <c r="Q737" t="s">
        <v>146</v>
      </c>
      <c r="T737" t="s">
        <v>162</v>
      </c>
      <c r="W737" t="s">
        <v>854</v>
      </c>
      <c r="Z737" t="s">
        <v>258</v>
      </c>
      <c r="AD737">
        <v>0</v>
      </c>
      <c r="AG737">
        <v>0</v>
      </c>
      <c r="AI737" t="s">
        <v>796</v>
      </c>
      <c r="AJ737">
        <v>20</v>
      </c>
      <c r="AL737" t="s">
        <v>801</v>
      </c>
      <c r="AM737">
        <v>20</v>
      </c>
      <c r="AO737" t="s">
        <v>798</v>
      </c>
      <c r="AP737">
        <v>20</v>
      </c>
      <c r="AR737" t="s">
        <v>150</v>
      </c>
      <c r="AS737">
        <v>20</v>
      </c>
      <c r="AU737" t="s">
        <v>799</v>
      </c>
      <c r="AV737">
        <v>20</v>
      </c>
    </row>
    <row r="738" spans="1:50" x14ac:dyDescent="0.25">
      <c r="A738" t="s">
        <v>1820</v>
      </c>
      <c r="B738" t="s">
        <v>1821</v>
      </c>
      <c r="C738" t="s">
        <v>142</v>
      </c>
      <c r="E738" s="19">
        <v>100</v>
      </c>
      <c r="K738" s="11">
        <v>2102</v>
      </c>
      <c r="N738" t="s">
        <v>804</v>
      </c>
      <c r="Q738" t="s">
        <v>336</v>
      </c>
      <c r="T738" t="s">
        <v>171</v>
      </c>
      <c r="W738" t="s">
        <v>854</v>
      </c>
      <c r="Z738" t="s">
        <v>258</v>
      </c>
      <c r="AD738">
        <v>0</v>
      </c>
      <c r="AG738">
        <v>0</v>
      </c>
      <c r="AI738" t="s">
        <v>796</v>
      </c>
      <c r="AJ738">
        <v>20</v>
      </c>
      <c r="AL738" t="s">
        <v>801</v>
      </c>
      <c r="AM738">
        <v>20</v>
      </c>
      <c r="AO738" t="s">
        <v>798</v>
      </c>
      <c r="AP738">
        <v>20</v>
      </c>
      <c r="AR738" t="s">
        <v>150</v>
      </c>
      <c r="AS738">
        <v>20</v>
      </c>
      <c r="AU738" t="s">
        <v>799</v>
      </c>
      <c r="AV738">
        <v>20</v>
      </c>
    </row>
    <row r="739" spans="1:50" x14ac:dyDescent="0.25">
      <c r="A739" t="s">
        <v>1822</v>
      </c>
      <c r="B739" t="s">
        <v>1823</v>
      </c>
      <c r="C739" t="s">
        <v>142</v>
      </c>
      <c r="E739" s="19">
        <v>60</v>
      </c>
      <c r="K739" s="11">
        <v>2102</v>
      </c>
      <c r="N739" t="s">
        <v>804</v>
      </c>
      <c r="Q739" t="s">
        <v>336</v>
      </c>
      <c r="T739" t="s">
        <v>171</v>
      </c>
      <c r="W739" t="s">
        <v>854</v>
      </c>
      <c r="Z739" t="s">
        <v>258</v>
      </c>
      <c r="AD739">
        <v>0</v>
      </c>
      <c r="AG739">
        <v>0</v>
      </c>
      <c r="AI739" t="s">
        <v>800</v>
      </c>
      <c r="AJ739">
        <v>0</v>
      </c>
      <c r="AL739" t="s">
        <v>801</v>
      </c>
      <c r="AM739">
        <v>20</v>
      </c>
      <c r="AO739" t="s">
        <v>798</v>
      </c>
      <c r="AP739">
        <v>20</v>
      </c>
      <c r="AR739" t="s">
        <v>258</v>
      </c>
      <c r="AS739">
        <v>0</v>
      </c>
      <c r="AU739" t="s">
        <v>799</v>
      </c>
      <c r="AV739">
        <v>20</v>
      </c>
      <c r="AX739" s="23"/>
    </row>
    <row r="740" spans="1:50" x14ac:dyDescent="0.25">
      <c r="A740" t="s">
        <v>1826</v>
      </c>
      <c r="B740" t="s">
        <v>1827</v>
      </c>
      <c r="C740" t="s">
        <v>142</v>
      </c>
      <c r="E740" s="19">
        <v>60</v>
      </c>
      <c r="K740" s="11">
        <v>2102</v>
      </c>
      <c r="N740" t="s">
        <v>804</v>
      </c>
      <c r="Q740" t="s">
        <v>336</v>
      </c>
      <c r="T740" t="s">
        <v>171</v>
      </c>
      <c r="W740" t="s">
        <v>805</v>
      </c>
      <c r="Z740" t="s">
        <v>150</v>
      </c>
      <c r="AC740" t="s">
        <v>800</v>
      </c>
      <c r="AD740">
        <v>0</v>
      </c>
      <c r="AF740" t="s">
        <v>801</v>
      </c>
      <c r="AG740">
        <v>0</v>
      </c>
      <c r="AI740" t="s">
        <v>800</v>
      </c>
      <c r="AJ740">
        <v>0</v>
      </c>
      <c r="AL740" t="s">
        <v>801</v>
      </c>
      <c r="AM740">
        <v>20</v>
      </c>
      <c r="AO740" t="s">
        <v>798</v>
      </c>
      <c r="AP740">
        <v>20</v>
      </c>
      <c r="AR740" t="s">
        <v>258</v>
      </c>
      <c r="AS740">
        <v>0</v>
      </c>
      <c r="AU740" t="s">
        <v>799</v>
      </c>
      <c r="AV740">
        <v>20</v>
      </c>
    </row>
    <row r="741" spans="1:50" x14ac:dyDescent="0.25">
      <c r="A741" t="s">
        <v>1824</v>
      </c>
      <c r="B741" t="s">
        <v>1825</v>
      </c>
      <c r="C741" t="s">
        <v>142</v>
      </c>
      <c r="E741" s="19">
        <v>100</v>
      </c>
      <c r="K741" s="11">
        <v>2317</v>
      </c>
      <c r="N741" t="s">
        <v>804</v>
      </c>
      <c r="Q741" t="s">
        <v>146</v>
      </c>
      <c r="T741" t="s">
        <v>162</v>
      </c>
      <c r="W741" t="s">
        <v>854</v>
      </c>
      <c r="Z741" t="s">
        <v>258</v>
      </c>
      <c r="AD741">
        <v>0</v>
      </c>
      <c r="AG741">
        <v>0</v>
      </c>
      <c r="AI741" t="s">
        <v>796</v>
      </c>
      <c r="AJ741">
        <v>20</v>
      </c>
      <c r="AL741" t="s">
        <v>801</v>
      </c>
      <c r="AM741">
        <v>20</v>
      </c>
      <c r="AO741" t="s">
        <v>798</v>
      </c>
      <c r="AP741">
        <v>20</v>
      </c>
      <c r="AR741" t="s">
        <v>150</v>
      </c>
      <c r="AS741">
        <v>20</v>
      </c>
      <c r="AU741" t="s">
        <v>799</v>
      </c>
      <c r="AV741">
        <v>20</v>
      </c>
    </row>
    <row r="742" spans="1:50" x14ac:dyDescent="0.25">
      <c r="A742" t="s">
        <v>1828</v>
      </c>
      <c r="B742" t="s">
        <v>1829</v>
      </c>
      <c r="C742" t="s">
        <v>142</v>
      </c>
      <c r="E742" s="19">
        <v>100</v>
      </c>
      <c r="K742" s="11">
        <v>2102</v>
      </c>
      <c r="N742" t="s">
        <v>804</v>
      </c>
      <c r="Q742" t="s">
        <v>336</v>
      </c>
      <c r="T742" t="s">
        <v>171</v>
      </c>
      <c r="W742" t="s">
        <v>854</v>
      </c>
      <c r="Z742" t="s">
        <v>258</v>
      </c>
      <c r="AD742">
        <v>0</v>
      </c>
      <c r="AG742">
        <v>0</v>
      </c>
      <c r="AI742" t="s">
        <v>796</v>
      </c>
      <c r="AJ742">
        <v>20</v>
      </c>
      <c r="AL742" t="s">
        <v>801</v>
      </c>
      <c r="AM742">
        <v>20</v>
      </c>
      <c r="AO742" t="s">
        <v>798</v>
      </c>
      <c r="AP742">
        <v>20</v>
      </c>
      <c r="AR742" t="s">
        <v>150</v>
      </c>
      <c r="AS742">
        <v>20</v>
      </c>
      <c r="AU742" t="s">
        <v>799</v>
      </c>
      <c r="AV742">
        <v>20</v>
      </c>
    </row>
    <row r="743" spans="1:50" x14ac:dyDescent="0.25">
      <c r="A743" t="s">
        <v>1830</v>
      </c>
      <c r="B743" t="s">
        <v>1831</v>
      </c>
      <c r="C743" t="s">
        <v>142</v>
      </c>
      <c r="E743" s="19">
        <v>60</v>
      </c>
      <c r="K743" s="11">
        <v>2102</v>
      </c>
      <c r="N743" t="s">
        <v>804</v>
      </c>
      <c r="Q743" t="s">
        <v>336</v>
      </c>
      <c r="T743" t="s">
        <v>171</v>
      </c>
      <c r="W743" t="s">
        <v>854</v>
      </c>
      <c r="Z743" t="s">
        <v>258</v>
      </c>
      <c r="AD743">
        <v>0</v>
      </c>
      <c r="AG743">
        <v>0</v>
      </c>
      <c r="AI743" t="s">
        <v>796</v>
      </c>
      <c r="AJ743">
        <v>20</v>
      </c>
      <c r="AL743" t="s">
        <v>801</v>
      </c>
      <c r="AM743">
        <v>20</v>
      </c>
      <c r="AO743" t="s">
        <v>258</v>
      </c>
      <c r="AP743">
        <v>0</v>
      </c>
      <c r="AR743" t="s">
        <v>258</v>
      </c>
      <c r="AS743">
        <v>0</v>
      </c>
      <c r="AU743" t="s">
        <v>799</v>
      </c>
      <c r="AV743">
        <v>20</v>
      </c>
    </row>
    <row r="744" spans="1:50" x14ac:dyDescent="0.25">
      <c r="A744" s="23" t="s">
        <v>1832</v>
      </c>
      <c r="B744" s="23" t="s">
        <v>1833</v>
      </c>
      <c r="C744" t="s">
        <v>142</v>
      </c>
      <c r="E744" s="19">
        <v>60</v>
      </c>
      <c r="K744" s="11">
        <v>2102</v>
      </c>
      <c r="N744" t="s">
        <v>804</v>
      </c>
      <c r="Q744" t="s">
        <v>336</v>
      </c>
      <c r="T744" t="s">
        <v>171</v>
      </c>
      <c r="W744" t="s">
        <v>854</v>
      </c>
      <c r="Z744" t="s">
        <v>258</v>
      </c>
      <c r="AD744">
        <v>0</v>
      </c>
      <c r="AG744">
        <v>0</v>
      </c>
      <c r="AI744" t="s">
        <v>800</v>
      </c>
      <c r="AJ744">
        <v>0</v>
      </c>
      <c r="AL744" t="s">
        <v>801</v>
      </c>
      <c r="AM744">
        <v>20</v>
      </c>
      <c r="AO744" t="s">
        <v>798</v>
      </c>
      <c r="AP744">
        <v>20</v>
      </c>
      <c r="AR744" t="s">
        <v>258</v>
      </c>
      <c r="AS744">
        <v>0</v>
      </c>
      <c r="AU744" t="s">
        <v>799</v>
      </c>
      <c r="AV744">
        <v>20</v>
      </c>
    </row>
    <row r="745" spans="1:50" x14ac:dyDescent="0.25">
      <c r="A745" s="23" t="s">
        <v>1834</v>
      </c>
      <c r="B745" s="23" t="s">
        <v>1835</v>
      </c>
      <c r="C745" t="s">
        <v>142</v>
      </c>
      <c r="E745" s="19">
        <v>60</v>
      </c>
      <c r="K745" s="11">
        <v>2102</v>
      </c>
      <c r="N745" t="s">
        <v>804</v>
      </c>
      <c r="Q745" t="s">
        <v>336</v>
      </c>
      <c r="T745" t="s">
        <v>171</v>
      </c>
      <c r="W745" t="s">
        <v>805</v>
      </c>
      <c r="Z745" t="s">
        <v>150</v>
      </c>
      <c r="AC745" t="s">
        <v>800</v>
      </c>
      <c r="AD745">
        <v>0</v>
      </c>
      <c r="AF745" t="s">
        <v>801</v>
      </c>
      <c r="AG745">
        <v>0</v>
      </c>
      <c r="AI745" t="s">
        <v>800</v>
      </c>
      <c r="AJ745">
        <v>0</v>
      </c>
      <c r="AL745" t="s">
        <v>801</v>
      </c>
      <c r="AM745">
        <v>20</v>
      </c>
      <c r="AO745" t="s">
        <v>798</v>
      </c>
      <c r="AP745">
        <v>20</v>
      </c>
      <c r="AR745" t="s">
        <v>258</v>
      </c>
      <c r="AS745">
        <v>0</v>
      </c>
      <c r="AU745" t="s">
        <v>799</v>
      </c>
      <c r="AV745">
        <v>20</v>
      </c>
    </row>
    <row r="746" spans="1:50" x14ac:dyDescent="0.25">
      <c r="A746" s="23" t="s">
        <v>1836</v>
      </c>
      <c r="B746" s="23" t="s">
        <v>1837</v>
      </c>
      <c r="C746" t="s">
        <v>142</v>
      </c>
      <c r="E746" s="19">
        <v>100</v>
      </c>
      <c r="K746" s="11">
        <v>2102</v>
      </c>
      <c r="N746" t="s">
        <v>804</v>
      </c>
      <c r="Q746" t="s">
        <v>336</v>
      </c>
      <c r="T746" t="s">
        <v>171</v>
      </c>
      <c r="W746" t="s">
        <v>854</v>
      </c>
      <c r="Z746" t="s">
        <v>258</v>
      </c>
      <c r="AD746">
        <v>0</v>
      </c>
      <c r="AG746">
        <v>0</v>
      </c>
      <c r="AI746" t="s">
        <v>796</v>
      </c>
      <c r="AJ746">
        <v>20</v>
      </c>
      <c r="AL746" t="s">
        <v>801</v>
      </c>
      <c r="AM746">
        <v>20</v>
      </c>
      <c r="AO746" t="s">
        <v>798</v>
      </c>
      <c r="AP746">
        <v>20</v>
      </c>
      <c r="AR746" t="s">
        <v>150</v>
      </c>
      <c r="AS746">
        <v>20</v>
      </c>
      <c r="AU746" t="s">
        <v>799</v>
      </c>
      <c r="AV746">
        <v>20</v>
      </c>
    </row>
    <row r="747" spans="1:50" x14ac:dyDescent="0.25">
      <c r="A747" s="23" t="s">
        <v>1838</v>
      </c>
      <c r="B747" s="23" t="s">
        <v>1839</v>
      </c>
      <c r="C747" t="s">
        <v>142</v>
      </c>
      <c r="E747" s="19">
        <v>100</v>
      </c>
      <c r="K747" s="11">
        <v>2102</v>
      </c>
      <c r="N747" t="s">
        <v>804</v>
      </c>
      <c r="Q747" t="s">
        <v>336</v>
      </c>
      <c r="T747" t="s">
        <v>171</v>
      </c>
      <c r="W747" t="s">
        <v>854</v>
      </c>
      <c r="Z747" t="s">
        <v>258</v>
      </c>
      <c r="AD747">
        <v>0</v>
      </c>
      <c r="AG747">
        <v>0</v>
      </c>
      <c r="AI747" t="s">
        <v>796</v>
      </c>
      <c r="AJ747">
        <v>20</v>
      </c>
      <c r="AL747" t="s">
        <v>801</v>
      </c>
      <c r="AM747">
        <v>20</v>
      </c>
      <c r="AO747" t="s">
        <v>798</v>
      </c>
      <c r="AP747">
        <v>20</v>
      </c>
      <c r="AR747" t="s">
        <v>150</v>
      </c>
      <c r="AS747">
        <v>20</v>
      </c>
      <c r="AU747" t="s">
        <v>799</v>
      </c>
      <c r="AV747">
        <v>20</v>
      </c>
    </row>
    <row r="748" spans="1:50" x14ac:dyDescent="0.25">
      <c r="A748" s="23" t="s">
        <v>1840</v>
      </c>
      <c r="B748" s="23" t="s">
        <v>1841</v>
      </c>
      <c r="C748" t="s">
        <v>142</v>
      </c>
      <c r="E748" s="19">
        <v>60</v>
      </c>
      <c r="K748" s="11">
        <v>2102</v>
      </c>
      <c r="N748" t="s">
        <v>804</v>
      </c>
      <c r="Q748" t="s">
        <v>336</v>
      </c>
      <c r="T748" t="s">
        <v>171</v>
      </c>
      <c r="W748" t="s">
        <v>854</v>
      </c>
      <c r="Z748" t="s">
        <v>258</v>
      </c>
      <c r="AD748">
        <v>0</v>
      </c>
      <c r="AG748">
        <v>0</v>
      </c>
      <c r="AI748" t="s">
        <v>800</v>
      </c>
      <c r="AJ748">
        <v>0</v>
      </c>
      <c r="AL748" t="s">
        <v>801</v>
      </c>
      <c r="AM748">
        <v>20</v>
      </c>
      <c r="AO748" t="s">
        <v>798</v>
      </c>
      <c r="AP748">
        <v>20</v>
      </c>
      <c r="AR748" t="s">
        <v>258</v>
      </c>
      <c r="AS748">
        <v>0</v>
      </c>
      <c r="AU748" t="s">
        <v>799</v>
      </c>
      <c r="AV748">
        <v>20</v>
      </c>
    </row>
    <row r="749" spans="1:50" x14ac:dyDescent="0.25">
      <c r="A749" t="s">
        <v>1842</v>
      </c>
      <c r="B749" t="s">
        <v>1843</v>
      </c>
      <c r="C749" t="s">
        <v>142</v>
      </c>
      <c r="E749" s="19">
        <v>100</v>
      </c>
      <c r="K749" s="11">
        <v>2102</v>
      </c>
      <c r="N749" t="s">
        <v>804</v>
      </c>
      <c r="Q749" t="s">
        <v>336</v>
      </c>
      <c r="T749" t="s">
        <v>171</v>
      </c>
      <c r="W749" t="s">
        <v>854</v>
      </c>
      <c r="Z749" t="s">
        <v>258</v>
      </c>
      <c r="AD749">
        <v>0</v>
      </c>
      <c r="AG749">
        <v>0</v>
      </c>
      <c r="AI749" t="s">
        <v>796</v>
      </c>
      <c r="AJ749">
        <v>20</v>
      </c>
      <c r="AL749" t="s">
        <v>801</v>
      </c>
      <c r="AM749">
        <v>20</v>
      </c>
      <c r="AO749" t="s">
        <v>798</v>
      </c>
      <c r="AP749">
        <v>20</v>
      </c>
      <c r="AR749" t="s">
        <v>150</v>
      </c>
      <c r="AS749">
        <v>20</v>
      </c>
      <c r="AU749" t="s">
        <v>799</v>
      </c>
      <c r="AV749">
        <v>20</v>
      </c>
    </row>
    <row r="750" spans="1:50" x14ac:dyDescent="0.25">
      <c r="A750" t="s">
        <v>1844</v>
      </c>
      <c r="B750" t="s">
        <v>1845</v>
      </c>
      <c r="C750" t="s">
        <v>142</v>
      </c>
      <c r="E750" s="19">
        <v>80</v>
      </c>
      <c r="K750" s="11">
        <v>2102</v>
      </c>
      <c r="N750" t="s">
        <v>804</v>
      </c>
      <c r="Q750" t="s">
        <v>336</v>
      </c>
      <c r="T750" t="s">
        <v>171</v>
      </c>
      <c r="W750" t="s">
        <v>854</v>
      </c>
      <c r="Z750" t="s">
        <v>258</v>
      </c>
      <c r="AD750">
        <v>0</v>
      </c>
      <c r="AG750">
        <v>0</v>
      </c>
      <c r="AI750" t="s">
        <v>796</v>
      </c>
      <c r="AJ750">
        <v>20</v>
      </c>
      <c r="AL750" t="s">
        <v>801</v>
      </c>
      <c r="AM750">
        <v>20</v>
      </c>
      <c r="AO750" t="s">
        <v>798</v>
      </c>
      <c r="AP750">
        <v>20</v>
      </c>
      <c r="AR750" t="s">
        <v>258</v>
      </c>
      <c r="AS750">
        <v>0</v>
      </c>
      <c r="AU750" t="s">
        <v>799</v>
      </c>
      <c r="AV750">
        <v>20</v>
      </c>
    </row>
    <row r="751" spans="1:50" x14ac:dyDescent="0.25">
      <c r="A751" t="s">
        <v>1846</v>
      </c>
      <c r="B751" t="s">
        <v>1847</v>
      </c>
      <c r="C751" t="s">
        <v>142</v>
      </c>
      <c r="E751" s="19">
        <v>100</v>
      </c>
      <c r="K751" s="11">
        <v>2102</v>
      </c>
      <c r="N751" t="s">
        <v>804</v>
      </c>
      <c r="Q751" t="s">
        <v>336</v>
      </c>
      <c r="T751" t="s">
        <v>171</v>
      </c>
      <c r="W751" t="s">
        <v>854</v>
      </c>
      <c r="Z751" t="s">
        <v>258</v>
      </c>
      <c r="AD751">
        <v>0</v>
      </c>
      <c r="AG751">
        <v>0</v>
      </c>
      <c r="AI751" t="s">
        <v>796</v>
      </c>
      <c r="AJ751">
        <v>20</v>
      </c>
      <c r="AL751" t="s">
        <v>801</v>
      </c>
      <c r="AM751">
        <v>20</v>
      </c>
      <c r="AO751" t="s">
        <v>798</v>
      </c>
      <c r="AP751">
        <v>20</v>
      </c>
      <c r="AR751" t="s">
        <v>150</v>
      </c>
      <c r="AS751">
        <v>20</v>
      </c>
      <c r="AU751" t="s">
        <v>799</v>
      </c>
      <c r="AV751">
        <v>20</v>
      </c>
    </row>
    <row r="752" spans="1:50" x14ac:dyDescent="0.25">
      <c r="A752" t="s">
        <v>1848</v>
      </c>
      <c r="B752" t="s">
        <v>1849</v>
      </c>
      <c r="C752" t="s">
        <v>142</v>
      </c>
      <c r="E752" s="19">
        <v>60</v>
      </c>
      <c r="K752" s="11">
        <v>2102</v>
      </c>
      <c r="N752" t="s">
        <v>804</v>
      </c>
      <c r="Q752" t="s">
        <v>336</v>
      </c>
      <c r="T752" t="s">
        <v>171</v>
      </c>
      <c r="W752" t="s">
        <v>854</v>
      </c>
      <c r="Z752" t="s">
        <v>258</v>
      </c>
      <c r="AD752">
        <v>0</v>
      </c>
      <c r="AG752">
        <v>0</v>
      </c>
      <c r="AI752" t="s">
        <v>800</v>
      </c>
      <c r="AJ752">
        <v>0</v>
      </c>
      <c r="AL752" t="s">
        <v>801</v>
      </c>
      <c r="AM752">
        <v>20</v>
      </c>
      <c r="AO752" t="s">
        <v>798</v>
      </c>
      <c r="AP752">
        <v>20</v>
      </c>
      <c r="AR752" t="s">
        <v>258</v>
      </c>
      <c r="AS752">
        <v>0</v>
      </c>
      <c r="AU752" t="s">
        <v>799</v>
      </c>
      <c r="AV752">
        <v>20</v>
      </c>
    </row>
    <row r="753" spans="1:52" x14ac:dyDescent="0.25">
      <c r="A753" t="s">
        <v>1850</v>
      </c>
      <c r="B753" t="s">
        <v>1851</v>
      </c>
      <c r="C753" t="s">
        <v>142</v>
      </c>
      <c r="E753" s="19">
        <v>100</v>
      </c>
      <c r="K753" s="11">
        <v>2102</v>
      </c>
      <c r="N753" t="s">
        <v>804</v>
      </c>
      <c r="Q753" t="s">
        <v>336</v>
      </c>
      <c r="T753" t="s">
        <v>171</v>
      </c>
      <c r="W753" t="s">
        <v>854</v>
      </c>
      <c r="Z753" t="s">
        <v>258</v>
      </c>
      <c r="AD753">
        <v>0</v>
      </c>
      <c r="AG753">
        <v>0</v>
      </c>
      <c r="AI753" t="s">
        <v>796</v>
      </c>
      <c r="AJ753">
        <v>20</v>
      </c>
      <c r="AL753" t="s">
        <v>801</v>
      </c>
      <c r="AM753">
        <v>20</v>
      </c>
      <c r="AO753" t="s">
        <v>798</v>
      </c>
      <c r="AP753">
        <v>20</v>
      </c>
      <c r="AR753" t="s">
        <v>150</v>
      </c>
      <c r="AS753">
        <v>20</v>
      </c>
      <c r="AU753" t="s">
        <v>799</v>
      </c>
      <c r="AV753">
        <v>20</v>
      </c>
    </row>
    <row r="754" spans="1:52" x14ac:dyDescent="0.25">
      <c r="A754" s="23" t="s">
        <v>1852</v>
      </c>
      <c r="B754" s="23" t="s">
        <v>1853</v>
      </c>
      <c r="C754" t="s">
        <v>142</v>
      </c>
      <c r="E754" s="19">
        <v>80</v>
      </c>
      <c r="K754" s="11">
        <v>2102</v>
      </c>
      <c r="N754" t="s">
        <v>804</v>
      </c>
      <c r="Q754" t="s">
        <v>336</v>
      </c>
      <c r="T754" t="s">
        <v>171</v>
      </c>
      <c r="W754" t="s">
        <v>854</v>
      </c>
      <c r="Z754" t="s">
        <v>258</v>
      </c>
      <c r="AD754">
        <v>0</v>
      </c>
      <c r="AG754">
        <v>0</v>
      </c>
      <c r="AI754" t="s">
        <v>800</v>
      </c>
      <c r="AJ754">
        <v>0</v>
      </c>
      <c r="AL754" t="s">
        <v>801</v>
      </c>
      <c r="AM754">
        <v>20</v>
      </c>
      <c r="AO754" t="s">
        <v>798</v>
      </c>
      <c r="AP754">
        <v>20</v>
      </c>
      <c r="AR754" t="s">
        <v>150</v>
      </c>
      <c r="AS754">
        <v>20</v>
      </c>
      <c r="AU754" t="s">
        <v>799</v>
      </c>
      <c r="AV754">
        <v>20</v>
      </c>
    </row>
    <row r="755" spans="1:52" x14ac:dyDescent="0.25">
      <c r="A755" s="23" t="s">
        <v>1854</v>
      </c>
      <c r="B755" s="23" t="s">
        <v>1855</v>
      </c>
      <c r="C755" t="s">
        <v>142</v>
      </c>
      <c r="E755" s="19">
        <v>100</v>
      </c>
      <c r="K755" s="11">
        <v>2102</v>
      </c>
      <c r="N755" t="s">
        <v>804</v>
      </c>
      <c r="Q755" t="s">
        <v>336</v>
      </c>
      <c r="T755" t="s">
        <v>171</v>
      </c>
      <c r="W755" t="s">
        <v>854</v>
      </c>
      <c r="Z755" t="s">
        <v>258</v>
      </c>
      <c r="AD755">
        <v>0</v>
      </c>
      <c r="AG755">
        <v>0</v>
      </c>
      <c r="AI755" t="s">
        <v>796</v>
      </c>
      <c r="AJ755">
        <v>20</v>
      </c>
      <c r="AL755" t="s">
        <v>801</v>
      </c>
      <c r="AM755">
        <v>20</v>
      </c>
      <c r="AO755" t="s">
        <v>798</v>
      </c>
      <c r="AP755">
        <v>20</v>
      </c>
      <c r="AR755" t="s">
        <v>150</v>
      </c>
      <c r="AS755">
        <v>20</v>
      </c>
      <c r="AU755" t="s">
        <v>799</v>
      </c>
      <c r="AV755">
        <v>20</v>
      </c>
    </row>
    <row r="756" spans="1:52" x14ac:dyDescent="0.25">
      <c r="A756" s="23" t="s">
        <v>1856</v>
      </c>
      <c r="B756" s="23" t="s">
        <v>1857</v>
      </c>
      <c r="C756" t="s">
        <v>142</v>
      </c>
      <c r="E756" s="19">
        <v>60</v>
      </c>
      <c r="K756" s="11">
        <v>2102</v>
      </c>
      <c r="N756" t="s">
        <v>804</v>
      </c>
      <c r="Q756" t="s">
        <v>336</v>
      </c>
      <c r="T756" t="s">
        <v>171</v>
      </c>
      <c r="W756" t="s">
        <v>854</v>
      </c>
      <c r="Z756" t="s">
        <v>258</v>
      </c>
      <c r="AD756">
        <v>0</v>
      </c>
      <c r="AG756">
        <v>0</v>
      </c>
      <c r="AI756" t="s">
        <v>796</v>
      </c>
      <c r="AJ756">
        <v>20</v>
      </c>
      <c r="AL756" t="s">
        <v>801</v>
      </c>
      <c r="AM756">
        <v>20</v>
      </c>
      <c r="AO756" t="s">
        <v>258</v>
      </c>
      <c r="AP756">
        <v>0</v>
      </c>
      <c r="AR756" t="s">
        <v>258</v>
      </c>
      <c r="AS756">
        <v>0</v>
      </c>
      <c r="AU756" t="s">
        <v>799</v>
      </c>
      <c r="AV756">
        <v>20</v>
      </c>
    </row>
    <row r="757" spans="1:52" x14ac:dyDescent="0.25">
      <c r="A757" s="23" t="s">
        <v>1858</v>
      </c>
      <c r="B757" s="23" t="s">
        <v>1859</v>
      </c>
      <c r="C757" t="s">
        <v>142</v>
      </c>
      <c r="E757" s="19">
        <v>100</v>
      </c>
      <c r="K757" s="11">
        <v>2102</v>
      </c>
      <c r="N757" t="s">
        <v>804</v>
      </c>
      <c r="Q757" t="s">
        <v>336</v>
      </c>
      <c r="T757" t="s">
        <v>171</v>
      </c>
      <c r="W757" t="s">
        <v>854</v>
      </c>
      <c r="Z757" t="s">
        <v>258</v>
      </c>
      <c r="AD757">
        <v>0</v>
      </c>
      <c r="AG757">
        <v>0</v>
      </c>
      <c r="AI757" t="s">
        <v>796</v>
      </c>
      <c r="AJ757">
        <v>20</v>
      </c>
      <c r="AL757" t="s">
        <v>801</v>
      </c>
      <c r="AM757">
        <v>20</v>
      </c>
      <c r="AO757" t="s">
        <v>798</v>
      </c>
      <c r="AP757">
        <v>20</v>
      </c>
      <c r="AR757" t="s">
        <v>150</v>
      </c>
      <c r="AS757">
        <v>20</v>
      </c>
      <c r="AU757" t="s">
        <v>799</v>
      </c>
      <c r="AV757">
        <v>20</v>
      </c>
    </row>
    <row r="758" spans="1:52" x14ac:dyDescent="0.25">
      <c r="A758" s="23" t="s">
        <v>1860</v>
      </c>
      <c r="B758" s="23" t="s">
        <v>1861</v>
      </c>
      <c r="C758" t="s">
        <v>142</v>
      </c>
      <c r="E758" s="19">
        <v>100</v>
      </c>
      <c r="K758" s="11">
        <v>2317</v>
      </c>
      <c r="N758" t="s">
        <v>804</v>
      </c>
      <c r="Q758" t="s">
        <v>146</v>
      </c>
      <c r="T758" t="s">
        <v>162</v>
      </c>
      <c r="W758" t="s">
        <v>854</v>
      </c>
      <c r="Z758" t="s">
        <v>258</v>
      </c>
      <c r="AD758">
        <v>0</v>
      </c>
      <c r="AG758">
        <v>0</v>
      </c>
      <c r="AI758" t="s">
        <v>796</v>
      </c>
      <c r="AJ758">
        <v>20</v>
      </c>
      <c r="AL758" t="s">
        <v>801</v>
      </c>
      <c r="AM758">
        <v>20</v>
      </c>
      <c r="AO758" t="s">
        <v>798</v>
      </c>
      <c r="AP758">
        <v>20</v>
      </c>
      <c r="AR758" t="s">
        <v>150</v>
      </c>
      <c r="AS758">
        <v>20</v>
      </c>
      <c r="AU758" t="s">
        <v>799</v>
      </c>
      <c r="AV758">
        <v>20</v>
      </c>
    </row>
    <row r="759" spans="1:52" x14ac:dyDescent="0.25">
      <c r="A759" s="23" t="s">
        <v>1862</v>
      </c>
      <c r="B759" s="23" t="s">
        <v>1863</v>
      </c>
      <c r="C759" t="s">
        <v>142</v>
      </c>
      <c r="E759" s="19">
        <v>100</v>
      </c>
      <c r="K759" s="11">
        <v>2317</v>
      </c>
      <c r="N759" t="s">
        <v>804</v>
      </c>
      <c r="Q759" t="s">
        <v>146</v>
      </c>
      <c r="T759" t="s">
        <v>162</v>
      </c>
      <c r="W759" t="s">
        <v>854</v>
      </c>
      <c r="Z759" t="s">
        <v>258</v>
      </c>
      <c r="AD759">
        <v>0</v>
      </c>
      <c r="AG759">
        <v>0</v>
      </c>
      <c r="AI759" t="s">
        <v>796</v>
      </c>
      <c r="AJ759">
        <v>20</v>
      </c>
      <c r="AL759" t="s">
        <v>801</v>
      </c>
      <c r="AM759">
        <v>20</v>
      </c>
      <c r="AO759" t="s">
        <v>798</v>
      </c>
      <c r="AP759">
        <v>20</v>
      </c>
      <c r="AR759" t="s">
        <v>150</v>
      </c>
      <c r="AS759">
        <v>20</v>
      </c>
      <c r="AU759" t="s">
        <v>799</v>
      </c>
      <c r="AV759">
        <v>20</v>
      </c>
    </row>
    <row r="760" spans="1:52" x14ac:dyDescent="0.25">
      <c r="A760" s="23" t="s">
        <v>1864</v>
      </c>
      <c r="B760" s="23" t="s">
        <v>1865</v>
      </c>
      <c r="C760" t="s">
        <v>142</v>
      </c>
      <c r="E760" s="19">
        <v>100</v>
      </c>
      <c r="K760" s="11">
        <v>2278</v>
      </c>
      <c r="N760" t="s">
        <v>804</v>
      </c>
      <c r="Q760" t="s">
        <v>146</v>
      </c>
      <c r="T760" t="s">
        <v>162</v>
      </c>
      <c r="W760" t="s">
        <v>854</v>
      </c>
      <c r="Z760" t="s">
        <v>258</v>
      </c>
      <c r="AD760">
        <v>0</v>
      </c>
      <c r="AG760">
        <v>0</v>
      </c>
      <c r="AI760" t="s">
        <v>796</v>
      </c>
      <c r="AJ760">
        <v>20</v>
      </c>
      <c r="AL760" t="s">
        <v>801</v>
      </c>
      <c r="AM760">
        <v>20</v>
      </c>
      <c r="AO760" t="s">
        <v>798</v>
      </c>
      <c r="AP760">
        <v>20</v>
      </c>
      <c r="AR760" t="s">
        <v>150</v>
      </c>
      <c r="AS760">
        <v>20</v>
      </c>
      <c r="AU760" t="s">
        <v>799</v>
      </c>
      <c r="AV760">
        <v>20</v>
      </c>
    </row>
    <row r="761" spans="1:52" x14ac:dyDescent="0.25">
      <c r="A761" s="23" t="s">
        <v>1866</v>
      </c>
      <c r="B761" s="23" t="s">
        <v>1867</v>
      </c>
      <c r="C761" t="s">
        <v>142</v>
      </c>
      <c r="E761" s="19">
        <v>100</v>
      </c>
      <c r="K761" s="11">
        <v>2278</v>
      </c>
      <c r="N761" t="s">
        <v>804</v>
      </c>
      <c r="Q761" t="s">
        <v>146</v>
      </c>
      <c r="T761" t="s">
        <v>162</v>
      </c>
      <c r="W761" t="s">
        <v>854</v>
      </c>
      <c r="Z761" t="s">
        <v>258</v>
      </c>
      <c r="AD761">
        <v>0</v>
      </c>
      <c r="AG761">
        <v>0</v>
      </c>
      <c r="AI761" t="s">
        <v>796</v>
      </c>
      <c r="AJ761">
        <v>20</v>
      </c>
      <c r="AL761" t="s">
        <v>801</v>
      </c>
      <c r="AM761">
        <v>20</v>
      </c>
      <c r="AO761" t="s">
        <v>798</v>
      </c>
      <c r="AP761">
        <v>20</v>
      </c>
      <c r="AR761" t="s">
        <v>150</v>
      </c>
      <c r="AS761">
        <v>20</v>
      </c>
      <c r="AU761" t="s">
        <v>799</v>
      </c>
      <c r="AV761">
        <v>20</v>
      </c>
    </row>
    <row r="762" spans="1:52" x14ac:dyDescent="0.25">
      <c r="A762" s="27" t="s">
        <v>1868</v>
      </c>
      <c r="B762" s="27" t="s">
        <v>1869</v>
      </c>
      <c r="C762" s="27" t="s">
        <v>142</v>
      </c>
      <c r="D762" s="27"/>
      <c r="E762" s="19">
        <v>60</v>
      </c>
      <c r="F762" s="27"/>
      <c r="G762" s="27"/>
      <c r="H762" s="27"/>
      <c r="J762" s="27"/>
      <c r="K762" s="11">
        <v>2278</v>
      </c>
      <c r="M762" s="27"/>
      <c r="N762" s="27" t="s">
        <v>804</v>
      </c>
      <c r="P762" s="27"/>
      <c r="Q762" s="27" t="s">
        <v>146</v>
      </c>
      <c r="S762" s="27"/>
      <c r="T762" s="27" t="s">
        <v>162</v>
      </c>
      <c r="V762" s="27"/>
      <c r="W762" s="27" t="s">
        <v>854</v>
      </c>
      <c r="Y762" s="27"/>
      <c r="Z762" s="27" t="s">
        <v>258</v>
      </c>
      <c r="AB762" s="27"/>
      <c r="AC762" s="27"/>
      <c r="AD762">
        <v>0</v>
      </c>
      <c r="AE762" s="27"/>
      <c r="AF762" s="27"/>
      <c r="AG762">
        <v>0</v>
      </c>
      <c r="AH762" s="27"/>
      <c r="AI762" s="27" t="s">
        <v>800</v>
      </c>
      <c r="AJ762">
        <v>0</v>
      </c>
      <c r="AK762" s="27"/>
      <c r="AL762" s="27" t="s">
        <v>801</v>
      </c>
      <c r="AM762">
        <v>20</v>
      </c>
      <c r="AN762" s="27"/>
      <c r="AO762" s="27" t="s">
        <v>258</v>
      </c>
      <c r="AP762">
        <v>0</v>
      </c>
      <c r="AQ762" s="27"/>
      <c r="AR762" s="27" t="s">
        <v>150</v>
      </c>
      <c r="AS762">
        <v>20</v>
      </c>
      <c r="AT762" s="27"/>
      <c r="AU762" s="27" t="s">
        <v>799</v>
      </c>
      <c r="AV762">
        <v>20</v>
      </c>
      <c r="AW762" s="27"/>
      <c r="AX762" s="27"/>
      <c r="AZ762" s="27"/>
    </row>
    <row r="763" spans="1:52" x14ac:dyDescent="0.25">
      <c r="A763" s="27" t="s">
        <v>1870</v>
      </c>
      <c r="B763" s="27" t="s">
        <v>1871</v>
      </c>
      <c r="C763" t="s">
        <v>142</v>
      </c>
      <c r="E763" s="19">
        <v>100</v>
      </c>
      <c r="K763" s="11">
        <v>2278</v>
      </c>
      <c r="N763" t="s">
        <v>804</v>
      </c>
      <c r="Q763" t="s">
        <v>146</v>
      </c>
      <c r="T763" t="s">
        <v>162</v>
      </c>
      <c r="W763" t="s">
        <v>854</v>
      </c>
      <c r="Z763" t="s">
        <v>258</v>
      </c>
      <c r="AD763">
        <v>0</v>
      </c>
      <c r="AG763">
        <v>0</v>
      </c>
      <c r="AI763" t="s">
        <v>796</v>
      </c>
      <c r="AJ763">
        <v>20</v>
      </c>
      <c r="AL763" t="s">
        <v>801</v>
      </c>
      <c r="AM763">
        <v>20</v>
      </c>
      <c r="AO763" t="s">
        <v>798</v>
      </c>
      <c r="AP763">
        <v>20</v>
      </c>
      <c r="AR763" t="s">
        <v>150</v>
      </c>
      <c r="AS763">
        <v>20</v>
      </c>
      <c r="AU763" t="s">
        <v>799</v>
      </c>
      <c r="AV763">
        <v>20</v>
      </c>
    </row>
    <row r="764" spans="1:52" x14ac:dyDescent="0.25">
      <c r="A764" s="27" t="s">
        <v>1872</v>
      </c>
      <c r="B764" s="27" t="s">
        <v>1873</v>
      </c>
      <c r="C764" t="s">
        <v>142</v>
      </c>
      <c r="E764" s="19">
        <v>100</v>
      </c>
      <c r="K764" s="11">
        <v>2278</v>
      </c>
      <c r="N764" t="s">
        <v>804</v>
      </c>
      <c r="Q764" t="s">
        <v>146</v>
      </c>
      <c r="T764" t="s">
        <v>162</v>
      </c>
      <c r="W764" t="s">
        <v>854</v>
      </c>
      <c r="Z764" t="s">
        <v>258</v>
      </c>
      <c r="AD764">
        <v>0</v>
      </c>
      <c r="AG764">
        <v>0</v>
      </c>
      <c r="AI764" t="s">
        <v>796</v>
      </c>
      <c r="AJ764">
        <v>20</v>
      </c>
      <c r="AL764" t="s">
        <v>801</v>
      </c>
      <c r="AM764">
        <v>20</v>
      </c>
      <c r="AO764" t="s">
        <v>798</v>
      </c>
      <c r="AP764">
        <v>20</v>
      </c>
      <c r="AR764" t="s">
        <v>150</v>
      </c>
      <c r="AS764">
        <v>20</v>
      </c>
      <c r="AU764" t="s">
        <v>799</v>
      </c>
      <c r="AV764">
        <v>20</v>
      </c>
    </row>
    <row r="765" spans="1:52" x14ac:dyDescent="0.25">
      <c r="A765" s="27" t="s">
        <v>1874</v>
      </c>
      <c r="B765" s="27" t="s">
        <v>1875</v>
      </c>
      <c r="C765" t="s">
        <v>142</v>
      </c>
      <c r="E765" s="19">
        <v>60</v>
      </c>
      <c r="K765" s="11">
        <v>2278</v>
      </c>
      <c r="N765" t="s">
        <v>804</v>
      </c>
      <c r="Q765" t="s">
        <v>146</v>
      </c>
      <c r="T765" t="s">
        <v>162</v>
      </c>
      <c r="W765" t="s">
        <v>854</v>
      </c>
      <c r="Z765" t="s">
        <v>258</v>
      </c>
      <c r="AD765">
        <v>0</v>
      </c>
      <c r="AG765">
        <v>0</v>
      </c>
      <c r="AI765" t="s">
        <v>800</v>
      </c>
      <c r="AJ765">
        <v>0</v>
      </c>
      <c r="AL765" t="s">
        <v>801</v>
      </c>
      <c r="AM765">
        <v>20</v>
      </c>
      <c r="AO765" t="s">
        <v>258</v>
      </c>
      <c r="AP765">
        <v>0</v>
      </c>
      <c r="AR765" t="s">
        <v>150</v>
      </c>
      <c r="AS765">
        <v>20</v>
      </c>
      <c r="AU765" t="s">
        <v>799</v>
      </c>
      <c r="AV765">
        <v>20</v>
      </c>
    </row>
    <row r="766" spans="1:52" x14ac:dyDescent="0.25">
      <c r="A766" s="27" t="s">
        <v>1876</v>
      </c>
      <c r="B766" s="27" t="s">
        <v>1877</v>
      </c>
      <c r="C766" t="s">
        <v>142</v>
      </c>
      <c r="E766" s="19">
        <v>100</v>
      </c>
      <c r="K766" s="11">
        <v>2278</v>
      </c>
      <c r="N766" t="s">
        <v>804</v>
      </c>
      <c r="Q766" t="s">
        <v>146</v>
      </c>
      <c r="T766" t="s">
        <v>162</v>
      </c>
      <c r="W766" t="s">
        <v>854</v>
      </c>
      <c r="Z766" t="s">
        <v>258</v>
      </c>
      <c r="AD766">
        <v>0</v>
      </c>
      <c r="AG766">
        <v>0</v>
      </c>
      <c r="AI766" t="s">
        <v>796</v>
      </c>
      <c r="AJ766">
        <v>20</v>
      </c>
      <c r="AL766" t="s">
        <v>801</v>
      </c>
      <c r="AM766">
        <v>20</v>
      </c>
      <c r="AO766" t="s">
        <v>798</v>
      </c>
      <c r="AP766">
        <v>20</v>
      </c>
      <c r="AR766" t="s">
        <v>150</v>
      </c>
      <c r="AS766">
        <v>20</v>
      </c>
      <c r="AU766" t="s">
        <v>799</v>
      </c>
      <c r="AV766">
        <v>20</v>
      </c>
    </row>
    <row r="767" spans="1:52" x14ac:dyDescent="0.25">
      <c r="A767" s="27" t="s">
        <v>1878</v>
      </c>
      <c r="B767" s="27" t="s">
        <v>1879</v>
      </c>
      <c r="C767" t="s">
        <v>142</v>
      </c>
      <c r="E767" s="19">
        <v>100</v>
      </c>
      <c r="K767" s="11">
        <v>2278</v>
      </c>
      <c r="N767" t="s">
        <v>804</v>
      </c>
      <c r="Q767" t="s">
        <v>146</v>
      </c>
      <c r="T767" t="s">
        <v>162</v>
      </c>
      <c r="W767" t="s">
        <v>854</v>
      </c>
      <c r="Z767" t="s">
        <v>258</v>
      </c>
      <c r="AD767">
        <v>0</v>
      </c>
      <c r="AG767">
        <v>0</v>
      </c>
      <c r="AI767" t="s">
        <v>796</v>
      </c>
      <c r="AJ767">
        <v>20</v>
      </c>
      <c r="AL767" t="s">
        <v>801</v>
      </c>
      <c r="AM767">
        <v>20</v>
      </c>
      <c r="AO767" t="s">
        <v>798</v>
      </c>
      <c r="AP767">
        <v>20</v>
      </c>
      <c r="AR767" t="s">
        <v>150</v>
      </c>
      <c r="AS767">
        <v>20</v>
      </c>
      <c r="AU767" t="s">
        <v>799</v>
      </c>
      <c r="AV767">
        <v>20</v>
      </c>
    </row>
    <row r="768" spans="1:52" x14ac:dyDescent="0.25">
      <c r="A768" s="27" t="s">
        <v>1880</v>
      </c>
      <c r="B768" s="27" t="s">
        <v>1881</v>
      </c>
      <c r="C768" t="s">
        <v>142</v>
      </c>
      <c r="E768" s="19">
        <v>100</v>
      </c>
      <c r="K768" s="11">
        <v>2278</v>
      </c>
      <c r="N768" t="s">
        <v>804</v>
      </c>
      <c r="Q768" t="s">
        <v>146</v>
      </c>
      <c r="T768" t="s">
        <v>162</v>
      </c>
      <c r="W768" t="s">
        <v>854</v>
      </c>
      <c r="Z768" t="s">
        <v>258</v>
      </c>
      <c r="AD768">
        <v>0</v>
      </c>
      <c r="AG768">
        <v>0</v>
      </c>
      <c r="AI768" t="s">
        <v>796</v>
      </c>
      <c r="AJ768">
        <v>20</v>
      </c>
      <c r="AL768" t="s">
        <v>801</v>
      </c>
      <c r="AM768">
        <v>20</v>
      </c>
      <c r="AO768" t="s">
        <v>798</v>
      </c>
      <c r="AP768">
        <v>20</v>
      </c>
      <c r="AR768" t="s">
        <v>150</v>
      </c>
      <c r="AS768">
        <v>20</v>
      </c>
      <c r="AU768" t="s">
        <v>799</v>
      </c>
      <c r="AV768">
        <v>20</v>
      </c>
    </row>
    <row r="769" spans="1:52" x14ac:dyDescent="0.25">
      <c r="A769" s="27" t="s">
        <v>1884</v>
      </c>
      <c r="B769" s="27" t="s">
        <v>1885</v>
      </c>
      <c r="C769" t="s">
        <v>142</v>
      </c>
      <c r="E769" s="19">
        <v>80</v>
      </c>
      <c r="K769" s="11">
        <v>2210</v>
      </c>
      <c r="N769" t="s">
        <v>804</v>
      </c>
      <c r="Q769" t="s">
        <v>146</v>
      </c>
      <c r="T769" t="s">
        <v>162</v>
      </c>
      <c r="W769" t="s">
        <v>854</v>
      </c>
      <c r="Z769" t="s">
        <v>258</v>
      </c>
      <c r="AD769">
        <v>0</v>
      </c>
      <c r="AG769">
        <v>0</v>
      </c>
      <c r="AI769" t="s">
        <v>800</v>
      </c>
      <c r="AJ769">
        <v>0</v>
      </c>
      <c r="AL769" t="s">
        <v>801</v>
      </c>
      <c r="AM769">
        <v>20</v>
      </c>
      <c r="AO769" t="s">
        <v>798</v>
      </c>
      <c r="AP769">
        <v>20</v>
      </c>
      <c r="AR769" t="s">
        <v>150</v>
      </c>
      <c r="AS769">
        <v>20</v>
      </c>
      <c r="AU769" t="s">
        <v>799</v>
      </c>
      <c r="AV769">
        <v>20</v>
      </c>
    </row>
    <row r="770" spans="1:52" x14ac:dyDescent="0.25">
      <c r="A770" s="27" t="s">
        <v>1882</v>
      </c>
      <c r="B770" s="27" t="s">
        <v>1883</v>
      </c>
      <c r="C770" t="s">
        <v>142</v>
      </c>
      <c r="E770" s="19">
        <v>100</v>
      </c>
      <c r="K770" s="11">
        <v>2278</v>
      </c>
      <c r="N770" t="s">
        <v>804</v>
      </c>
      <c r="Q770" t="s">
        <v>146</v>
      </c>
      <c r="T770" t="s">
        <v>162</v>
      </c>
      <c r="W770" t="s">
        <v>854</v>
      </c>
      <c r="Z770" t="s">
        <v>258</v>
      </c>
      <c r="AD770">
        <v>0</v>
      </c>
      <c r="AG770">
        <v>0</v>
      </c>
      <c r="AI770" t="s">
        <v>796</v>
      </c>
      <c r="AJ770">
        <v>20</v>
      </c>
      <c r="AL770" t="s">
        <v>801</v>
      </c>
      <c r="AM770">
        <v>20</v>
      </c>
      <c r="AO770" t="s">
        <v>798</v>
      </c>
      <c r="AP770">
        <v>20</v>
      </c>
      <c r="AR770" t="s">
        <v>150</v>
      </c>
      <c r="AS770">
        <v>20</v>
      </c>
      <c r="AU770" t="s">
        <v>799</v>
      </c>
      <c r="AV770">
        <v>20</v>
      </c>
    </row>
    <row r="771" spans="1:52" x14ac:dyDescent="0.25">
      <c r="A771" s="27" t="s">
        <v>1886</v>
      </c>
      <c r="B771" s="27" t="s">
        <v>1887</v>
      </c>
      <c r="C771" t="s">
        <v>142</v>
      </c>
      <c r="E771" s="19">
        <v>100</v>
      </c>
      <c r="K771" s="11">
        <v>2210</v>
      </c>
      <c r="N771" t="s">
        <v>804</v>
      </c>
      <c r="Q771" t="s">
        <v>146</v>
      </c>
      <c r="T771" t="s">
        <v>162</v>
      </c>
      <c r="W771" t="s">
        <v>854</v>
      </c>
      <c r="Z771" t="s">
        <v>258</v>
      </c>
      <c r="AD771">
        <v>0</v>
      </c>
      <c r="AG771">
        <v>0</v>
      </c>
      <c r="AI771" t="s">
        <v>796</v>
      </c>
      <c r="AJ771">
        <v>20</v>
      </c>
      <c r="AL771" t="s">
        <v>801</v>
      </c>
      <c r="AM771">
        <v>20</v>
      </c>
      <c r="AO771" t="s">
        <v>798</v>
      </c>
      <c r="AP771">
        <v>20</v>
      </c>
      <c r="AR771" t="s">
        <v>150</v>
      </c>
      <c r="AS771">
        <v>20</v>
      </c>
      <c r="AU771" t="s">
        <v>799</v>
      </c>
      <c r="AV771">
        <v>20</v>
      </c>
    </row>
    <row r="772" spans="1:52" x14ac:dyDescent="0.25">
      <c r="A772" s="27" t="s">
        <v>1891</v>
      </c>
      <c r="B772" s="27" t="s">
        <v>1892</v>
      </c>
      <c r="C772" t="s">
        <v>142</v>
      </c>
      <c r="E772" s="19">
        <v>80</v>
      </c>
      <c r="K772" s="11">
        <v>2210</v>
      </c>
      <c r="N772" t="s">
        <v>804</v>
      </c>
      <c r="Q772" t="s">
        <v>146</v>
      </c>
      <c r="T772" t="s">
        <v>162</v>
      </c>
      <c r="W772" t="s">
        <v>854</v>
      </c>
      <c r="Z772" t="s">
        <v>258</v>
      </c>
      <c r="AD772">
        <v>0</v>
      </c>
      <c r="AG772">
        <v>0</v>
      </c>
      <c r="AI772" t="s">
        <v>800</v>
      </c>
      <c r="AJ772">
        <v>0</v>
      </c>
      <c r="AL772" t="s">
        <v>801</v>
      </c>
      <c r="AM772">
        <v>20</v>
      </c>
      <c r="AO772" t="s">
        <v>798</v>
      </c>
      <c r="AP772">
        <v>20</v>
      </c>
      <c r="AR772" t="s">
        <v>150</v>
      </c>
      <c r="AS772">
        <v>20</v>
      </c>
      <c r="AU772" t="s">
        <v>799</v>
      </c>
      <c r="AV772">
        <v>20</v>
      </c>
    </row>
    <row r="773" spans="1:52" x14ac:dyDescent="0.25">
      <c r="A773" s="27" t="s">
        <v>1888</v>
      </c>
      <c r="B773" s="27" t="s">
        <v>1889</v>
      </c>
      <c r="C773" t="s">
        <v>142</v>
      </c>
      <c r="E773" s="19">
        <v>100</v>
      </c>
      <c r="K773" s="11">
        <v>2484</v>
      </c>
      <c r="N773" t="s">
        <v>804</v>
      </c>
      <c r="Q773" t="s">
        <v>146</v>
      </c>
      <c r="T773" t="s">
        <v>162</v>
      </c>
      <c r="W773" t="s">
        <v>854</v>
      </c>
      <c r="Z773" t="s">
        <v>258</v>
      </c>
      <c r="AD773">
        <v>0</v>
      </c>
      <c r="AG773">
        <v>0</v>
      </c>
      <c r="AI773" t="s">
        <v>796</v>
      </c>
      <c r="AJ773">
        <v>20</v>
      </c>
      <c r="AL773" t="s">
        <v>801</v>
      </c>
      <c r="AM773">
        <v>20</v>
      </c>
      <c r="AO773" t="s">
        <v>798</v>
      </c>
      <c r="AP773">
        <v>20</v>
      </c>
      <c r="AR773" t="s">
        <v>150</v>
      </c>
      <c r="AS773">
        <v>20</v>
      </c>
      <c r="AU773" t="s">
        <v>799</v>
      </c>
      <c r="AV773">
        <v>20</v>
      </c>
      <c r="AX773" t="s">
        <v>1890</v>
      </c>
    </row>
    <row r="774" spans="1:52" x14ac:dyDescent="0.25">
      <c r="A774" s="27" t="s">
        <v>1896</v>
      </c>
      <c r="B774" s="27" t="s">
        <v>1897</v>
      </c>
      <c r="C774" t="s">
        <v>142</v>
      </c>
      <c r="E774" s="19">
        <v>80</v>
      </c>
      <c r="K774" s="11">
        <v>2210</v>
      </c>
      <c r="N774" t="s">
        <v>804</v>
      </c>
      <c r="Q774" t="s">
        <v>146</v>
      </c>
      <c r="T774" t="s">
        <v>162</v>
      </c>
      <c r="W774" t="s">
        <v>854</v>
      </c>
      <c r="Z774" t="s">
        <v>258</v>
      </c>
      <c r="AD774">
        <v>0</v>
      </c>
      <c r="AG774">
        <v>0</v>
      </c>
      <c r="AI774" t="s">
        <v>800</v>
      </c>
      <c r="AJ774">
        <v>0</v>
      </c>
      <c r="AL774" t="s">
        <v>801</v>
      </c>
      <c r="AM774">
        <v>20</v>
      </c>
      <c r="AO774" t="s">
        <v>798</v>
      </c>
      <c r="AP774">
        <v>20</v>
      </c>
      <c r="AR774" t="s">
        <v>150</v>
      </c>
      <c r="AS774">
        <v>20</v>
      </c>
      <c r="AU774" t="s">
        <v>799</v>
      </c>
      <c r="AV774">
        <v>20</v>
      </c>
    </row>
    <row r="775" spans="1:52" x14ac:dyDescent="0.25">
      <c r="A775" s="27" t="s">
        <v>1893</v>
      </c>
      <c r="B775" s="27" t="s">
        <v>1894</v>
      </c>
      <c r="C775" t="s">
        <v>142</v>
      </c>
      <c r="E775" s="19">
        <v>60</v>
      </c>
      <c r="K775" s="11">
        <v>2484</v>
      </c>
      <c r="N775" t="s">
        <v>804</v>
      </c>
      <c r="Q775" t="s">
        <v>146</v>
      </c>
      <c r="T775" t="s">
        <v>162</v>
      </c>
      <c r="W775" t="s">
        <v>854</v>
      </c>
      <c r="Z775" t="s">
        <v>258</v>
      </c>
      <c r="AD775">
        <v>0</v>
      </c>
      <c r="AG775">
        <v>0</v>
      </c>
      <c r="AI775" t="s">
        <v>796</v>
      </c>
      <c r="AJ775">
        <v>20</v>
      </c>
      <c r="AL775" t="s">
        <v>801</v>
      </c>
      <c r="AM775">
        <v>20</v>
      </c>
      <c r="AO775" t="s">
        <v>258</v>
      </c>
      <c r="AP775">
        <v>0</v>
      </c>
      <c r="AR775" t="s">
        <v>150</v>
      </c>
      <c r="AS775">
        <v>20</v>
      </c>
      <c r="AU775" t="s">
        <v>258</v>
      </c>
      <c r="AV775">
        <v>0</v>
      </c>
      <c r="AX775" t="s">
        <v>1895</v>
      </c>
    </row>
    <row r="776" spans="1:52" x14ac:dyDescent="0.25">
      <c r="A776" s="27" t="s">
        <v>1898</v>
      </c>
      <c r="B776" s="27" t="s">
        <v>1899</v>
      </c>
      <c r="C776" t="s">
        <v>142</v>
      </c>
      <c r="E776" s="19">
        <v>100</v>
      </c>
      <c r="K776" s="11">
        <v>2484</v>
      </c>
      <c r="N776" t="s">
        <v>804</v>
      </c>
      <c r="Q776" t="s">
        <v>146</v>
      </c>
      <c r="T776" t="s">
        <v>162</v>
      </c>
      <c r="W776" t="s">
        <v>854</v>
      </c>
      <c r="Z776" t="s">
        <v>258</v>
      </c>
      <c r="AD776">
        <v>0</v>
      </c>
      <c r="AG776">
        <v>0</v>
      </c>
      <c r="AI776" t="s">
        <v>796</v>
      </c>
      <c r="AJ776">
        <v>20</v>
      </c>
      <c r="AL776" t="s">
        <v>801</v>
      </c>
      <c r="AM776">
        <v>20</v>
      </c>
      <c r="AO776" t="s">
        <v>798</v>
      </c>
      <c r="AP776">
        <v>20</v>
      </c>
      <c r="AR776" t="s">
        <v>150</v>
      </c>
      <c r="AS776">
        <v>20</v>
      </c>
      <c r="AU776" t="s">
        <v>799</v>
      </c>
      <c r="AV776">
        <v>20</v>
      </c>
    </row>
    <row r="777" spans="1:52" x14ac:dyDescent="0.25">
      <c r="A777" s="27" t="s">
        <v>1900</v>
      </c>
      <c r="B777" s="27" t="s">
        <v>1901</v>
      </c>
      <c r="C777" t="s">
        <v>142</v>
      </c>
      <c r="E777" s="19">
        <v>100</v>
      </c>
      <c r="K777" s="11">
        <v>2210</v>
      </c>
      <c r="N777" t="s">
        <v>804</v>
      </c>
      <c r="Q777" t="s">
        <v>146</v>
      </c>
      <c r="T777" t="s">
        <v>162</v>
      </c>
      <c r="W777" t="s">
        <v>854</v>
      </c>
      <c r="Z777" t="s">
        <v>258</v>
      </c>
      <c r="AD777">
        <v>0</v>
      </c>
      <c r="AG777">
        <v>0</v>
      </c>
      <c r="AI777" t="s">
        <v>796</v>
      </c>
      <c r="AJ777">
        <v>20</v>
      </c>
      <c r="AL777" t="s">
        <v>801</v>
      </c>
      <c r="AM777">
        <v>20</v>
      </c>
      <c r="AO777" t="s">
        <v>798</v>
      </c>
      <c r="AP777">
        <v>20</v>
      </c>
      <c r="AR777" t="s">
        <v>150</v>
      </c>
      <c r="AS777">
        <v>20</v>
      </c>
      <c r="AU777" t="s">
        <v>799</v>
      </c>
      <c r="AV777">
        <v>20</v>
      </c>
    </row>
    <row r="778" spans="1:52" x14ac:dyDescent="0.25">
      <c r="A778" s="27" t="s">
        <v>1902</v>
      </c>
      <c r="B778" s="27" t="s">
        <v>1903</v>
      </c>
      <c r="C778" t="s">
        <v>142</v>
      </c>
      <c r="E778" s="19">
        <v>80</v>
      </c>
      <c r="K778" s="11">
        <v>2484</v>
      </c>
      <c r="N778" t="s">
        <v>804</v>
      </c>
      <c r="Q778" t="s">
        <v>146</v>
      </c>
      <c r="T778" t="s">
        <v>162</v>
      </c>
      <c r="W778" t="s">
        <v>854</v>
      </c>
      <c r="Z778" t="s">
        <v>258</v>
      </c>
      <c r="AD778">
        <v>0</v>
      </c>
      <c r="AG778">
        <v>0</v>
      </c>
      <c r="AI778" t="s">
        <v>796</v>
      </c>
      <c r="AJ778">
        <v>20</v>
      </c>
      <c r="AL778" t="s">
        <v>797</v>
      </c>
      <c r="AM778">
        <v>0</v>
      </c>
      <c r="AO778" t="s">
        <v>798</v>
      </c>
      <c r="AP778">
        <v>20</v>
      </c>
      <c r="AR778" t="s">
        <v>150</v>
      </c>
      <c r="AS778">
        <v>20</v>
      </c>
      <c r="AU778" t="s">
        <v>799</v>
      </c>
      <c r="AV778">
        <v>20</v>
      </c>
      <c r="AX778" t="s">
        <v>836</v>
      </c>
    </row>
    <row r="779" spans="1:52" x14ac:dyDescent="0.25">
      <c r="A779" s="27" t="s">
        <v>1904</v>
      </c>
      <c r="B779" s="27" t="s">
        <v>1905</v>
      </c>
      <c r="C779" t="s">
        <v>142</v>
      </c>
      <c r="E779" s="19">
        <v>80</v>
      </c>
      <c r="K779" s="11">
        <v>2210</v>
      </c>
      <c r="N779" t="s">
        <v>804</v>
      </c>
      <c r="Q779" t="s">
        <v>146</v>
      </c>
      <c r="T779" t="s">
        <v>162</v>
      </c>
      <c r="W779" t="s">
        <v>854</v>
      </c>
      <c r="Z779" t="s">
        <v>258</v>
      </c>
      <c r="AD779">
        <v>0</v>
      </c>
      <c r="AG779">
        <v>0</v>
      </c>
      <c r="AI779" t="s">
        <v>800</v>
      </c>
      <c r="AJ779">
        <v>0</v>
      </c>
      <c r="AL779" t="s">
        <v>801</v>
      </c>
      <c r="AM779">
        <v>20</v>
      </c>
      <c r="AO779" t="s">
        <v>798</v>
      </c>
      <c r="AP779">
        <v>20</v>
      </c>
      <c r="AR779" t="s">
        <v>150</v>
      </c>
      <c r="AS779">
        <v>20</v>
      </c>
      <c r="AU779" t="s">
        <v>799</v>
      </c>
      <c r="AV779">
        <v>20</v>
      </c>
    </row>
    <row r="780" spans="1:52" x14ac:dyDescent="0.25">
      <c r="A780" s="27" t="s">
        <v>1906</v>
      </c>
      <c r="B780" s="27" t="s">
        <v>1907</v>
      </c>
      <c r="C780" t="s">
        <v>142</v>
      </c>
      <c r="E780" s="19">
        <v>100</v>
      </c>
      <c r="K780" s="11">
        <v>2484</v>
      </c>
      <c r="N780" t="s">
        <v>804</v>
      </c>
      <c r="Q780" t="s">
        <v>146</v>
      </c>
      <c r="T780" t="s">
        <v>162</v>
      </c>
      <c r="W780" t="s">
        <v>854</v>
      </c>
      <c r="Z780" t="s">
        <v>258</v>
      </c>
      <c r="AD780">
        <v>0</v>
      </c>
      <c r="AG780">
        <v>0</v>
      </c>
      <c r="AI780" t="s">
        <v>796</v>
      </c>
      <c r="AJ780">
        <v>20</v>
      </c>
      <c r="AL780" t="s">
        <v>801</v>
      </c>
      <c r="AM780">
        <v>20</v>
      </c>
      <c r="AO780" t="s">
        <v>798</v>
      </c>
      <c r="AP780">
        <v>20</v>
      </c>
      <c r="AR780" t="s">
        <v>150</v>
      </c>
      <c r="AS780">
        <v>20</v>
      </c>
      <c r="AU780" t="s">
        <v>799</v>
      </c>
      <c r="AV780">
        <v>20</v>
      </c>
      <c r="AX780" t="s">
        <v>821</v>
      </c>
    </row>
    <row r="781" spans="1:52" x14ac:dyDescent="0.25">
      <c r="A781" s="27" t="s">
        <v>1908</v>
      </c>
      <c r="B781" s="27" t="s">
        <v>1909</v>
      </c>
      <c r="C781" s="27" t="s">
        <v>142</v>
      </c>
      <c r="D781" s="27"/>
      <c r="E781" s="19">
        <v>100</v>
      </c>
      <c r="F781" s="27"/>
      <c r="G781" s="27"/>
      <c r="H781" s="27"/>
      <c r="J781" s="27"/>
      <c r="K781" s="11">
        <v>2210</v>
      </c>
      <c r="M781" s="27"/>
      <c r="N781" s="27" t="s">
        <v>804</v>
      </c>
      <c r="P781" s="27"/>
      <c r="Q781" s="27" t="s">
        <v>146</v>
      </c>
      <c r="S781" s="27"/>
      <c r="T781" s="27" t="s">
        <v>162</v>
      </c>
      <c r="V781" s="27"/>
      <c r="W781" s="27" t="s">
        <v>854</v>
      </c>
      <c r="Y781" s="27"/>
      <c r="Z781" s="27" t="s">
        <v>258</v>
      </c>
      <c r="AB781" s="27"/>
      <c r="AC781" s="27"/>
      <c r="AD781">
        <v>0</v>
      </c>
      <c r="AE781" s="27"/>
      <c r="AF781" s="27"/>
      <c r="AG781">
        <v>0</v>
      </c>
      <c r="AH781" s="27"/>
      <c r="AI781" s="27" t="s">
        <v>796</v>
      </c>
      <c r="AJ781">
        <v>20</v>
      </c>
      <c r="AK781" s="27"/>
      <c r="AL781" s="27" t="s">
        <v>801</v>
      </c>
      <c r="AM781">
        <v>20</v>
      </c>
      <c r="AN781" s="27"/>
      <c r="AO781" s="27" t="s">
        <v>798</v>
      </c>
      <c r="AP781">
        <v>20</v>
      </c>
      <c r="AQ781" s="27"/>
      <c r="AR781" s="27" t="s">
        <v>150</v>
      </c>
      <c r="AS781">
        <v>20</v>
      </c>
      <c r="AT781" s="27"/>
      <c r="AU781" s="27" t="s">
        <v>799</v>
      </c>
      <c r="AV781">
        <v>20</v>
      </c>
      <c r="AW781" s="27"/>
      <c r="AX781" s="27"/>
      <c r="AZ781" s="27"/>
    </row>
    <row r="782" spans="1:52" x14ac:dyDescent="0.25">
      <c r="A782" s="27" t="s">
        <v>1910</v>
      </c>
      <c r="B782" s="27" t="s">
        <v>1911</v>
      </c>
      <c r="C782" s="27" t="s">
        <v>142</v>
      </c>
      <c r="D782" s="27"/>
      <c r="E782" s="19">
        <v>60</v>
      </c>
      <c r="F782" s="27"/>
      <c r="G782" s="27"/>
      <c r="H782" s="27"/>
      <c r="J782" s="27"/>
      <c r="K782" s="11">
        <v>2484</v>
      </c>
      <c r="M782" s="27"/>
      <c r="N782" s="27" t="s">
        <v>804</v>
      </c>
      <c r="P782" s="27"/>
      <c r="Q782" s="27" t="s">
        <v>146</v>
      </c>
      <c r="S782" s="27"/>
      <c r="T782" s="27" t="s">
        <v>162</v>
      </c>
      <c r="V782" s="27"/>
      <c r="W782" s="27" t="s">
        <v>854</v>
      </c>
      <c r="Y782" s="27"/>
      <c r="Z782" s="27" t="s">
        <v>258</v>
      </c>
      <c r="AB782" s="27"/>
      <c r="AC782" s="27"/>
      <c r="AD782">
        <v>0</v>
      </c>
      <c r="AE782" s="27"/>
      <c r="AF782" s="27"/>
      <c r="AG782">
        <v>0</v>
      </c>
      <c r="AH782" s="27"/>
      <c r="AI782" s="27" t="s">
        <v>800</v>
      </c>
      <c r="AJ782">
        <v>0</v>
      </c>
      <c r="AK782" s="27"/>
      <c r="AL782" s="27" t="s">
        <v>797</v>
      </c>
      <c r="AM782">
        <v>0</v>
      </c>
      <c r="AN782" s="27"/>
      <c r="AO782" s="27" t="s">
        <v>798</v>
      </c>
      <c r="AP782">
        <v>20</v>
      </c>
      <c r="AQ782" s="27"/>
      <c r="AR782" s="27" t="s">
        <v>150</v>
      </c>
      <c r="AS782">
        <v>20</v>
      </c>
      <c r="AT782" s="27"/>
      <c r="AU782" s="27" t="s">
        <v>799</v>
      </c>
      <c r="AV782">
        <v>20</v>
      </c>
      <c r="AW782" s="27"/>
      <c r="AX782" s="27" t="s">
        <v>1912</v>
      </c>
      <c r="AZ782" s="27"/>
    </row>
    <row r="783" spans="1:52" x14ac:dyDescent="0.25">
      <c r="A783" s="27" t="s">
        <v>1922</v>
      </c>
      <c r="B783" s="27" t="s">
        <v>1923</v>
      </c>
      <c r="C783" s="27" t="s">
        <v>142</v>
      </c>
      <c r="D783" s="27"/>
      <c r="E783" s="19">
        <v>100</v>
      </c>
      <c r="F783" s="27"/>
      <c r="G783" s="27"/>
      <c r="H783" s="27"/>
      <c r="J783" s="27"/>
      <c r="K783" s="11">
        <v>2210</v>
      </c>
      <c r="M783" s="27"/>
      <c r="N783" s="27" t="s">
        <v>804</v>
      </c>
      <c r="P783" s="27"/>
      <c r="Q783" s="27" t="s">
        <v>146</v>
      </c>
      <c r="S783" s="27"/>
      <c r="T783" s="27" t="s">
        <v>162</v>
      </c>
      <c r="V783" s="27"/>
      <c r="W783" s="27" t="s">
        <v>854</v>
      </c>
      <c r="Y783" s="27"/>
      <c r="Z783" s="27" t="s">
        <v>258</v>
      </c>
      <c r="AB783" s="27"/>
      <c r="AC783" s="27"/>
      <c r="AD783">
        <v>0</v>
      </c>
      <c r="AE783" s="27"/>
      <c r="AF783" s="27"/>
      <c r="AG783">
        <v>0</v>
      </c>
      <c r="AH783" s="27"/>
      <c r="AI783" s="27" t="s">
        <v>796</v>
      </c>
      <c r="AJ783">
        <v>20</v>
      </c>
      <c r="AK783" s="27"/>
      <c r="AL783" s="27" t="s">
        <v>801</v>
      </c>
      <c r="AM783">
        <v>20</v>
      </c>
      <c r="AN783" s="27"/>
      <c r="AO783" s="27" t="s">
        <v>798</v>
      </c>
      <c r="AP783">
        <v>20</v>
      </c>
      <c r="AQ783" s="27"/>
      <c r="AR783" s="27" t="s">
        <v>150</v>
      </c>
      <c r="AS783">
        <v>20</v>
      </c>
      <c r="AT783" s="27"/>
      <c r="AU783" s="27" t="s">
        <v>799</v>
      </c>
      <c r="AV783">
        <v>20</v>
      </c>
      <c r="AW783" s="27"/>
      <c r="AX783" s="27"/>
      <c r="AZ783" s="27"/>
    </row>
    <row r="784" spans="1:52" x14ac:dyDescent="0.25">
      <c r="A784" s="27" t="s">
        <v>1913</v>
      </c>
      <c r="B784" s="27" t="s">
        <v>1914</v>
      </c>
      <c r="C784" s="27" t="s">
        <v>142</v>
      </c>
      <c r="D784" s="27"/>
      <c r="E784" s="19">
        <v>100</v>
      </c>
      <c r="F784" s="27"/>
      <c r="G784" s="27"/>
      <c r="H784" s="27"/>
      <c r="J784" s="27"/>
      <c r="K784" s="11">
        <v>2484</v>
      </c>
      <c r="M784" s="27"/>
      <c r="N784" s="27" t="s">
        <v>804</v>
      </c>
      <c r="P784" s="27"/>
      <c r="Q784" s="27" t="s">
        <v>146</v>
      </c>
      <c r="S784" s="27"/>
      <c r="T784" s="27" t="s">
        <v>162</v>
      </c>
      <c r="V784" s="27"/>
      <c r="W784" s="27" t="s">
        <v>854</v>
      </c>
      <c r="Y784" s="27"/>
      <c r="Z784" s="27" t="s">
        <v>150</v>
      </c>
      <c r="AB784" s="27"/>
      <c r="AC784" s="27" t="s">
        <v>796</v>
      </c>
      <c r="AD784">
        <v>0</v>
      </c>
      <c r="AE784" s="27"/>
      <c r="AF784" s="27" t="s">
        <v>801</v>
      </c>
      <c r="AG784">
        <v>0</v>
      </c>
      <c r="AH784" s="27"/>
      <c r="AI784" s="27" t="s">
        <v>796</v>
      </c>
      <c r="AJ784">
        <v>20</v>
      </c>
      <c r="AK784" s="27"/>
      <c r="AL784" s="27" t="s">
        <v>801</v>
      </c>
      <c r="AM784">
        <v>20</v>
      </c>
      <c r="AN784" s="27"/>
      <c r="AO784" s="27" t="s">
        <v>798</v>
      </c>
      <c r="AP784">
        <v>20</v>
      </c>
      <c r="AQ784" s="27"/>
      <c r="AR784" s="27" t="s">
        <v>150</v>
      </c>
      <c r="AS784">
        <v>20</v>
      </c>
      <c r="AT784" s="27"/>
      <c r="AU784" s="27" t="s">
        <v>799</v>
      </c>
      <c r="AV784">
        <v>20</v>
      </c>
      <c r="AW784" s="27"/>
      <c r="AX784" s="27"/>
      <c r="AZ784" s="27"/>
    </row>
    <row r="785" spans="1:52" x14ac:dyDescent="0.25">
      <c r="A785" s="27" t="s">
        <v>1915</v>
      </c>
      <c r="B785" s="27" t="s">
        <v>1916</v>
      </c>
      <c r="C785" s="27" t="s">
        <v>142</v>
      </c>
      <c r="D785" s="27"/>
      <c r="E785" s="19">
        <v>100</v>
      </c>
      <c r="F785" s="27"/>
      <c r="G785" s="27"/>
      <c r="H785" s="27"/>
      <c r="J785" s="27"/>
      <c r="K785" s="11">
        <v>2484</v>
      </c>
      <c r="M785" s="27"/>
      <c r="N785" s="27" t="s">
        <v>804</v>
      </c>
      <c r="P785" s="27"/>
      <c r="Q785" s="27" t="s">
        <v>146</v>
      </c>
      <c r="S785" s="27"/>
      <c r="T785" s="27" t="s">
        <v>162</v>
      </c>
      <c r="V785" s="27"/>
      <c r="W785" s="27" t="s">
        <v>805</v>
      </c>
      <c r="Y785" s="27"/>
      <c r="Z785" s="27" t="s">
        <v>258</v>
      </c>
      <c r="AB785" s="27"/>
      <c r="AC785" s="27"/>
      <c r="AD785">
        <v>0</v>
      </c>
      <c r="AE785" s="27"/>
      <c r="AF785" s="27"/>
      <c r="AG785">
        <v>0</v>
      </c>
      <c r="AH785" s="27"/>
      <c r="AI785" s="27" t="s">
        <v>796</v>
      </c>
      <c r="AJ785">
        <v>20</v>
      </c>
      <c r="AK785" s="27"/>
      <c r="AL785" s="27" t="s">
        <v>801</v>
      </c>
      <c r="AM785">
        <v>20</v>
      </c>
      <c r="AN785" s="27"/>
      <c r="AO785" s="27" t="s">
        <v>798</v>
      </c>
      <c r="AP785">
        <v>20</v>
      </c>
      <c r="AQ785" s="27"/>
      <c r="AR785" s="27" t="s">
        <v>150</v>
      </c>
      <c r="AS785">
        <v>20</v>
      </c>
      <c r="AT785" s="27"/>
      <c r="AU785" s="27" t="s">
        <v>799</v>
      </c>
      <c r="AV785">
        <v>20</v>
      </c>
      <c r="AW785" s="27"/>
      <c r="AX785" s="27"/>
      <c r="AZ785" s="27"/>
    </row>
    <row r="786" spans="1:52" x14ac:dyDescent="0.25">
      <c r="A786" s="27" t="s">
        <v>1917</v>
      </c>
      <c r="B786" s="27" t="s">
        <v>1918</v>
      </c>
      <c r="C786" s="27" t="s">
        <v>142</v>
      </c>
      <c r="D786" s="27"/>
      <c r="E786" s="19">
        <v>80</v>
      </c>
      <c r="F786" s="27"/>
      <c r="G786" s="27"/>
      <c r="H786" s="27"/>
      <c r="J786" s="27"/>
      <c r="K786" s="11">
        <v>2484</v>
      </c>
      <c r="M786" s="27"/>
      <c r="N786" s="27" t="s">
        <v>804</v>
      </c>
      <c r="P786" s="27"/>
      <c r="Q786" s="27" t="s">
        <v>146</v>
      </c>
      <c r="S786" s="27"/>
      <c r="T786" s="27" t="s">
        <v>162</v>
      </c>
      <c r="V786" s="27"/>
      <c r="W786" s="27" t="s">
        <v>854</v>
      </c>
      <c r="Y786" s="27"/>
      <c r="Z786" s="27" t="s">
        <v>258</v>
      </c>
      <c r="AB786" s="27"/>
      <c r="AC786" s="27"/>
      <c r="AD786">
        <v>0</v>
      </c>
      <c r="AE786" s="27"/>
      <c r="AF786" s="27"/>
      <c r="AG786">
        <v>0</v>
      </c>
      <c r="AH786" s="27"/>
      <c r="AI786" s="27" t="s">
        <v>800</v>
      </c>
      <c r="AJ786">
        <v>0</v>
      </c>
      <c r="AK786" s="27"/>
      <c r="AL786" s="27" t="s">
        <v>801</v>
      </c>
      <c r="AM786">
        <v>20</v>
      </c>
      <c r="AN786" s="27"/>
      <c r="AO786" s="27" t="s">
        <v>798</v>
      </c>
      <c r="AP786">
        <v>20</v>
      </c>
      <c r="AQ786" s="27"/>
      <c r="AR786" s="27" t="s">
        <v>150</v>
      </c>
      <c r="AS786">
        <v>20</v>
      </c>
      <c r="AT786" s="27"/>
      <c r="AU786" s="27" t="s">
        <v>799</v>
      </c>
      <c r="AV786">
        <v>20</v>
      </c>
      <c r="AW786" s="27"/>
      <c r="AX786" s="27" t="s">
        <v>1919</v>
      </c>
      <c r="AZ786" s="27"/>
    </row>
    <row r="787" spans="1:52" x14ac:dyDescent="0.25">
      <c r="A787" s="27" t="s">
        <v>1920</v>
      </c>
      <c r="B787" s="27" t="s">
        <v>1921</v>
      </c>
      <c r="C787" s="27" t="s">
        <v>142</v>
      </c>
      <c r="D787" s="27"/>
      <c r="E787" s="19">
        <v>100</v>
      </c>
      <c r="F787" s="27"/>
      <c r="G787" s="27"/>
      <c r="H787" s="27"/>
      <c r="J787" s="27"/>
      <c r="K787" s="11">
        <v>2484</v>
      </c>
      <c r="M787" s="27"/>
      <c r="N787" s="27" t="s">
        <v>804</v>
      </c>
      <c r="P787" s="27"/>
      <c r="Q787" s="27" t="s">
        <v>146</v>
      </c>
      <c r="S787" s="27"/>
      <c r="T787" s="27" t="s">
        <v>162</v>
      </c>
      <c r="V787" s="27"/>
      <c r="W787" s="27" t="s">
        <v>854</v>
      </c>
      <c r="Y787" s="27"/>
      <c r="Z787" s="27" t="s">
        <v>258</v>
      </c>
      <c r="AB787" s="27"/>
      <c r="AC787" s="27"/>
      <c r="AD787">
        <v>0</v>
      </c>
      <c r="AE787" s="27"/>
      <c r="AF787" s="27"/>
      <c r="AG787">
        <v>0</v>
      </c>
      <c r="AH787" s="27"/>
      <c r="AI787" s="27" t="s">
        <v>796</v>
      </c>
      <c r="AJ787">
        <v>20</v>
      </c>
      <c r="AK787" s="27"/>
      <c r="AL787" s="27" t="s">
        <v>801</v>
      </c>
      <c r="AM787">
        <v>20</v>
      </c>
      <c r="AN787" s="27"/>
      <c r="AO787" s="27" t="s">
        <v>798</v>
      </c>
      <c r="AP787">
        <v>20</v>
      </c>
      <c r="AQ787" s="27"/>
      <c r="AR787" s="27" t="s">
        <v>150</v>
      </c>
      <c r="AS787">
        <v>20</v>
      </c>
      <c r="AT787" s="27"/>
      <c r="AU787" s="27" t="s">
        <v>799</v>
      </c>
      <c r="AV787">
        <v>20</v>
      </c>
      <c r="AW787" s="27"/>
      <c r="AX787" s="27"/>
      <c r="AZ787" s="27"/>
    </row>
    <row r="788" spans="1:52" x14ac:dyDescent="0.25">
      <c r="A788" s="27" t="s">
        <v>1924</v>
      </c>
      <c r="B788" s="27" t="s">
        <v>1925</v>
      </c>
      <c r="C788" s="27" t="s">
        <v>142</v>
      </c>
      <c r="D788" s="27"/>
      <c r="E788" s="19">
        <v>100</v>
      </c>
      <c r="F788" s="27"/>
      <c r="G788" s="27"/>
      <c r="H788" s="27"/>
      <c r="J788" s="27"/>
      <c r="K788" s="11">
        <v>2210</v>
      </c>
      <c r="M788" s="27"/>
      <c r="N788" s="27" t="s">
        <v>804</v>
      </c>
      <c r="P788" s="27"/>
      <c r="Q788" s="27" t="s">
        <v>146</v>
      </c>
      <c r="S788" s="27"/>
      <c r="T788" s="27" t="s">
        <v>162</v>
      </c>
      <c r="V788" s="27"/>
      <c r="W788" s="27" t="s">
        <v>805</v>
      </c>
      <c r="Y788" s="27"/>
      <c r="Z788" s="27" t="s">
        <v>150</v>
      </c>
      <c r="AB788" s="27"/>
      <c r="AC788" s="27" t="s">
        <v>796</v>
      </c>
      <c r="AD788">
        <v>0</v>
      </c>
      <c r="AE788" s="27"/>
      <c r="AF788" s="27" t="s">
        <v>801</v>
      </c>
      <c r="AG788">
        <v>0</v>
      </c>
      <c r="AH788" s="27"/>
      <c r="AI788" s="27" t="s">
        <v>796</v>
      </c>
      <c r="AJ788">
        <v>20</v>
      </c>
      <c r="AK788" s="27"/>
      <c r="AL788" s="27" t="s">
        <v>801</v>
      </c>
      <c r="AM788">
        <v>20</v>
      </c>
      <c r="AN788" s="27"/>
      <c r="AO788" s="27" t="s">
        <v>798</v>
      </c>
      <c r="AP788">
        <v>20</v>
      </c>
      <c r="AQ788" s="27"/>
      <c r="AR788" s="27" t="s">
        <v>150</v>
      </c>
      <c r="AS788">
        <v>20</v>
      </c>
      <c r="AT788" s="27"/>
      <c r="AU788" s="27" t="s">
        <v>799</v>
      </c>
      <c r="AV788">
        <v>20</v>
      </c>
      <c r="AW788" s="27"/>
      <c r="AX788" s="27"/>
      <c r="AZ788" s="27"/>
    </row>
    <row r="789" spans="1:52" x14ac:dyDescent="0.25">
      <c r="A789" s="27" t="s">
        <v>1926</v>
      </c>
      <c r="B789" s="27" t="s">
        <v>1927</v>
      </c>
      <c r="C789" s="27" t="s">
        <v>142</v>
      </c>
      <c r="D789" s="27"/>
      <c r="E789" s="19">
        <v>100</v>
      </c>
      <c r="F789" s="27"/>
      <c r="G789" s="27"/>
      <c r="H789" s="27"/>
      <c r="J789" s="27"/>
      <c r="K789" s="11">
        <v>2210</v>
      </c>
      <c r="M789" s="27"/>
      <c r="N789" s="27" t="s">
        <v>804</v>
      </c>
      <c r="P789" s="27"/>
      <c r="Q789" s="27" t="s">
        <v>146</v>
      </c>
      <c r="S789" s="27"/>
      <c r="T789" s="27" t="s">
        <v>162</v>
      </c>
      <c r="V789" s="27"/>
      <c r="W789" s="27" t="s">
        <v>854</v>
      </c>
      <c r="Y789" s="27"/>
      <c r="Z789" s="27" t="s">
        <v>150</v>
      </c>
      <c r="AB789" s="27"/>
      <c r="AC789" s="27" t="s">
        <v>796</v>
      </c>
      <c r="AD789">
        <v>0</v>
      </c>
      <c r="AE789" s="27"/>
      <c r="AF789" s="27" t="s">
        <v>801</v>
      </c>
      <c r="AG789">
        <v>0</v>
      </c>
      <c r="AH789" s="27"/>
      <c r="AI789" s="27" t="s">
        <v>796</v>
      </c>
      <c r="AJ789">
        <v>20</v>
      </c>
      <c r="AK789" s="27"/>
      <c r="AL789" s="27" t="s">
        <v>801</v>
      </c>
      <c r="AM789">
        <v>20</v>
      </c>
      <c r="AN789" s="27"/>
      <c r="AO789" s="27" t="s">
        <v>798</v>
      </c>
      <c r="AP789">
        <v>20</v>
      </c>
      <c r="AQ789" s="27"/>
      <c r="AR789" s="27" t="s">
        <v>150</v>
      </c>
      <c r="AS789">
        <v>20</v>
      </c>
      <c r="AT789" s="27"/>
      <c r="AU789" s="27" t="s">
        <v>799</v>
      </c>
      <c r="AV789">
        <v>20</v>
      </c>
      <c r="AW789" s="27"/>
      <c r="AX789" s="27"/>
      <c r="AZ789" s="27"/>
    </row>
    <row r="790" spans="1:52" x14ac:dyDescent="0.25">
      <c r="A790" s="23" t="s">
        <v>1928</v>
      </c>
      <c r="B790" s="23" t="s">
        <v>1929</v>
      </c>
      <c r="C790" t="s">
        <v>142</v>
      </c>
      <c r="E790" s="19">
        <v>100</v>
      </c>
      <c r="K790" s="11">
        <v>2251</v>
      </c>
      <c r="N790" t="s">
        <v>804</v>
      </c>
      <c r="Q790" t="s">
        <v>146</v>
      </c>
      <c r="T790" t="s">
        <v>147</v>
      </c>
      <c r="W790" t="s">
        <v>854</v>
      </c>
      <c r="Z790" t="s">
        <v>258</v>
      </c>
      <c r="AD790">
        <v>0</v>
      </c>
      <c r="AG790">
        <v>0</v>
      </c>
      <c r="AI790" t="s">
        <v>796</v>
      </c>
      <c r="AJ790">
        <v>20</v>
      </c>
      <c r="AL790" t="s">
        <v>801</v>
      </c>
      <c r="AM790">
        <v>20</v>
      </c>
      <c r="AO790" t="s">
        <v>798</v>
      </c>
      <c r="AP790">
        <v>20</v>
      </c>
      <c r="AR790" t="s">
        <v>150</v>
      </c>
      <c r="AS790">
        <v>20</v>
      </c>
      <c r="AU790" t="s">
        <v>799</v>
      </c>
      <c r="AV790">
        <v>20</v>
      </c>
    </row>
    <row r="791" spans="1:52" x14ac:dyDescent="0.25">
      <c r="A791" s="23" t="s">
        <v>1930</v>
      </c>
      <c r="B791" s="23" t="s">
        <v>1931</v>
      </c>
      <c r="C791" t="s">
        <v>142</v>
      </c>
      <c r="E791" s="19">
        <v>60</v>
      </c>
      <c r="K791" s="11">
        <v>2251</v>
      </c>
      <c r="N791" t="s">
        <v>804</v>
      </c>
      <c r="Q791" t="s">
        <v>146</v>
      </c>
      <c r="T791" t="s">
        <v>162</v>
      </c>
      <c r="W791" t="s">
        <v>854</v>
      </c>
      <c r="Z791" t="s">
        <v>258</v>
      </c>
      <c r="AD791">
        <v>0</v>
      </c>
      <c r="AG791">
        <v>0</v>
      </c>
      <c r="AI791" t="s">
        <v>800</v>
      </c>
      <c r="AJ791">
        <v>0</v>
      </c>
      <c r="AL791" t="s">
        <v>801</v>
      </c>
      <c r="AM791">
        <v>20</v>
      </c>
      <c r="AO791" t="s">
        <v>258</v>
      </c>
      <c r="AP791">
        <v>0</v>
      </c>
      <c r="AR791" t="s">
        <v>150</v>
      </c>
      <c r="AS791">
        <v>20</v>
      </c>
      <c r="AU791" t="s">
        <v>799</v>
      </c>
      <c r="AV791">
        <v>20</v>
      </c>
    </row>
    <row r="792" spans="1:52" x14ac:dyDescent="0.25">
      <c r="A792" s="23" t="s">
        <v>1932</v>
      </c>
      <c r="B792" s="23" t="s">
        <v>1933</v>
      </c>
      <c r="C792" t="s">
        <v>142</v>
      </c>
      <c r="E792" s="19">
        <v>100</v>
      </c>
      <c r="K792" s="11">
        <v>2251</v>
      </c>
      <c r="N792" t="s">
        <v>804</v>
      </c>
      <c r="Q792" t="s">
        <v>146</v>
      </c>
      <c r="T792" t="s">
        <v>147</v>
      </c>
      <c r="W792" t="s">
        <v>854</v>
      </c>
      <c r="Z792" t="s">
        <v>258</v>
      </c>
      <c r="AD792">
        <v>0</v>
      </c>
      <c r="AG792">
        <v>0</v>
      </c>
      <c r="AI792" t="s">
        <v>796</v>
      </c>
      <c r="AJ792">
        <v>20</v>
      </c>
      <c r="AL792" t="s">
        <v>801</v>
      </c>
      <c r="AM792">
        <v>20</v>
      </c>
      <c r="AO792" t="s">
        <v>798</v>
      </c>
      <c r="AP792">
        <v>20</v>
      </c>
      <c r="AR792" t="s">
        <v>150</v>
      </c>
      <c r="AS792">
        <v>20</v>
      </c>
      <c r="AU792" t="s">
        <v>799</v>
      </c>
      <c r="AV792">
        <v>20</v>
      </c>
    </row>
    <row r="793" spans="1:52" x14ac:dyDescent="0.25">
      <c r="A793" s="23" t="s">
        <v>1934</v>
      </c>
      <c r="B793" s="23" t="s">
        <v>1935</v>
      </c>
      <c r="C793" t="s">
        <v>142</v>
      </c>
      <c r="E793" s="19">
        <v>100</v>
      </c>
      <c r="K793" s="11">
        <v>2276</v>
      </c>
      <c r="N793" t="s">
        <v>804</v>
      </c>
      <c r="Q793" t="s">
        <v>146</v>
      </c>
      <c r="T793" t="s">
        <v>162</v>
      </c>
      <c r="W793" t="s">
        <v>854</v>
      </c>
      <c r="Z793" t="s">
        <v>258</v>
      </c>
      <c r="AD793">
        <v>0</v>
      </c>
      <c r="AG793">
        <v>0</v>
      </c>
      <c r="AI793" t="s">
        <v>796</v>
      </c>
      <c r="AJ793">
        <v>20</v>
      </c>
      <c r="AL793" t="s">
        <v>801</v>
      </c>
      <c r="AM793">
        <v>20</v>
      </c>
      <c r="AO793" t="s">
        <v>798</v>
      </c>
      <c r="AP793">
        <v>20</v>
      </c>
      <c r="AR793" t="s">
        <v>150</v>
      </c>
      <c r="AS793">
        <v>20</v>
      </c>
      <c r="AU793" t="s">
        <v>799</v>
      </c>
      <c r="AV793">
        <v>20</v>
      </c>
      <c r="AX793" t="s">
        <v>925</v>
      </c>
    </row>
    <row r="794" spans="1:52" x14ac:dyDescent="0.25">
      <c r="A794" s="23" t="s">
        <v>1936</v>
      </c>
      <c r="B794" s="23" t="s">
        <v>1937</v>
      </c>
      <c r="C794" t="s">
        <v>142</v>
      </c>
      <c r="E794" s="19">
        <v>80</v>
      </c>
      <c r="K794" s="11">
        <v>2276</v>
      </c>
      <c r="N794" t="s">
        <v>804</v>
      </c>
      <c r="Q794" t="s">
        <v>146</v>
      </c>
      <c r="T794" t="s">
        <v>162</v>
      </c>
      <c r="W794" t="s">
        <v>854</v>
      </c>
      <c r="Z794" t="s">
        <v>258</v>
      </c>
      <c r="AD794">
        <v>0</v>
      </c>
      <c r="AG794">
        <v>0</v>
      </c>
      <c r="AI794" t="s">
        <v>800</v>
      </c>
      <c r="AJ794">
        <v>0</v>
      </c>
      <c r="AL794" t="s">
        <v>801</v>
      </c>
      <c r="AM794">
        <v>20</v>
      </c>
      <c r="AO794" t="s">
        <v>798</v>
      </c>
      <c r="AP794">
        <v>20</v>
      </c>
      <c r="AR794" t="s">
        <v>150</v>
      </c>
      <c r="AS794">
        <v>20</v>
      </c>
      <c r="AU794" t="s">
        <v>799</v>
      </c>
      <c r="AV794">
        <v>20</v>
      </c>
      <c r="AX794" t="s">
        <v>821</v>
      </c>
    </row>
    <row r="795" spans="1:52" x14ac:dyDescent="0.25">
      <c r="A795" s="23" t="s">
        <v>1938</v>
      </c>
      <c r="B795" s="23" t="s">
        <v>1939</v>
      </c>
      <c r="C795" t="s">
        <v>142</v>
      </c>
      <c r="E795" s="19">
        <v>100</v>
      </c>
      <c r="K795" s="11">
        <v>2276</v>
      </c>
      <c r="N795" t="s">
        <v>804</v>
      </c>
      <c r="Q795" t="s">
        <v>146</v>
      </c>
      <c r="T795" t="s">
        <v>162</v>
      </c>
      <c r="W795" t="s">
        <v>854</v>
      </c>
      <c r="Z795" t="s">
        <v>258</v>
      </c>
      <c r="AD795">
        <v>0</v>
      </c>
      <c r="AG795">
        <v>0</v>
      </c>
      <c r="AI795" t="s">
        <v>796</v>
      </c>
      <c r="AJ795">
        <v>20</v>
      </c>
      <c r="AL795" t="s">
        <v>801</v>
      </c>
      <c r="AM795">
        <v>20</v>
      </c>
      <c r="AO795" t="s">
        <v>798</v>
      </c>
      <c r="AP795">
        <v>20</v>
      </c>
      <c r="AR795" t="s">
        <v>150</v>
      </c>
      <c r="AS795">
        <v>20</v>
      </c>
      <c r="AU795" t="s">
        <v>799</v>
      </c>
      <c r="AV795">
        <v>20</v>
      </c>
      <c r="AX795" t="s">
        <v>821</v>
      </c>
    </row>
    <row r="796" spans="1:52" x14ac:dyDescent="0.25">
      <c r="A796" s="23" t="s">
        <v>1940</v>
      </c>
      <c r="B796" s="23" t="s">
        <v>1941</v>
      </c>
      <c r="C796" t="s">
        <v>142</v>
      </c>
      <c r="E796" s="19">
        <v>100</v>
      </c>
      <c r="K796" s="11">
        <v>2276</v>
      </c>
      <c r="N796" t="s">
        <v>804</v>
      </c>
      <c r="Q796" t="s">
        <v>146</v>
      </c>
      <c r="T796" t="s">
        <v>162</v>
      </c>
      <c r="W796" t="s">
        <v>854</v>
      </c>
      <c r="Z796" t="s">
        <v>258</v>
      </c>
      <c r="AD796">
        <v>0</v>
      </c>
      <c r="AG796">
        <v>0</v>
      </c>
      <c r="AI796" t="s">
        <v>796</v>
      </c>
      <c r="AJ796">
        <v>20</v>
      </c>
      <c r="AL796" t="s">
        <v>801</v>
      </c>
      <c r="AM796">
        <v>20</v>
      </c>
      <c r="AO796" t="s">
        <v>798</v>
      </c>
      <c r="AP796">
        <v>20</v>
      </c>
      <c r="AR796" t="s">
        <v>150</v>
      </c>
      <c r="AS796">
        <v>20</v>
      </c>
      <c r="AU796" t="s">
        <v>799</v>
      </c>
      <c r="AV796">
        <v>20</v>
      </c>
      <c r="AX796" t="s">
        <v>821</v>
      </c>
    </row>
    <row r="797" spans="1:52" x14ac:dyDescent="0.25">
      <c r="A797" s="23" t="s">
        <v>1942</v>
      </c>
      <c r="B797" s="23" t="s">
        <v>1943</v>
      </c>
      <c r="C797" t="s">
        <v>142</v>
      </c>
      <c r="E797" s="19">
        <v>80</v>
      </c>
      <c r="K797" s="11">
        <v>2276</v>
      </c>
      <c r="N797" t="s">
        <v>804</v>
      </c>
      <c r="Q797" t="s">
        <v>146</v>
      </c>
      <c r="T797" t="s">
        <v>162</v>
      </c>
      <c r="W797" t="s">
        <v>854</v>
      </c>
      <c r="Z797" t="s">
        <v>258</v>
      </c>
      <c r="AD797">
        <v>0</v>
      </c>
      <c r="AG797">
        <v>0</v>
      </c>
      <c r="AI797" t="s">
        <v>800</v>
      </c>
      <c r="AJ797">
        <v>0</v>
      </c>
      <c r="AL797" t="s">
        <v>801</v>
      </c>
      <c r="AM797">
        <v>20</v>
      </c>
      <c r="AO797" t="s">
        <v>798</v>
      </c>
      <c r="AP797">
        <v>20</v>
      </c>
      <c r="AR797" t="s">
        <v>150</v>
      </c>
      <c r="AS797">
        <v>20</v>
      </c>
      <c r="AU797" t="s">
        <v>799</v>
      </c>
      <c r="AV797">
        <v>20</v>
      </c>
      <c r="AX797" t="s">
        <v>821</v>
      </c>
    </row>
    <row r="798" spans="1:52" x14ac:dyDescent="0.25">
      <c r="A798" s="23" t="s">
        <v>1944</v>
      </c>
      <c r="B798" s="23" t="s">
        <v>1945</v>
      </c>
      <c r="C798" t="s">
        <v>142</v>
      </c>
      <c r="E798" s="19">
        <v>100</v>
      </c>
      <c r="K798" s="11">
        <v>2276</v>
      </c>
      <c r="N798" t="s">
        <v>804</v>
      </c>
      <c r="Q798" t="s">
        <v>146</v>
      </c>
      <c r="T798" t="s">
        <v>162</v>
      </c>
      <c r="W798" t="s">
        <v>854</v>
      </c>
      <c r="Z798" t="s">
        <v>258</v>
      </c>
      <c r="AD798">
        <v>0</v>
      </c>
      <c r="AG798">
        <v>0</v>
      </c>
      <c r="AI798" t="s">
        <v>796</v>
      </c>
      <c r="AJ798">
        <v>20</v>
      </c>
      <c r="AL798" t="s">
        <v>801</v>
      </c>
      <c r="AM798">
        <v>20</v>
      </c>
      <c r="AO798" t="s">
        <v>798</v>
      </c>
      <c r="AP798">
        <v>20</v>
      </c>
      <c r="AR798" t="s">
        <v>150</v>
      </c>
      <c r="AS798">
        <v>20</v>
      </c>
      <c r="AU798" t="s">
        <v>799</v>
      </c>
      <c r="AV798">
        <v>20</v>
      </c>
      <c r="AX798" t="s">
        <v>1946</v>
      </c>
    </row>
    <row r="799" spans="1:52" x14ac:dyDescent="0.25">
      <c r="A799" s="23" t="s">
        <v>1947</v>
      </c>
      <c r="B799" s="23" t="s">
        <v>1948</v>
      </c>
      <c r="C799" t="s">
        <v>142</v>
      </c>
      <c r="E799" s="19">
        <v>80</v>
      </c>
      <c r="K799" s="11">
        <v>2276</v>
      </c>
      <c r="N799" t="s">
        <v>804</v>
      </c>
      <c r="Q799" t="s">
        <v>146</v>
      </c>
      <c r="T799" t="s">
        <v>171</v>
      </c>
      <c r="W799" t="s">
        <v>854</v>
      </c>
      <c r="Z799" t="s">
        <v>258</v>
      </c>
      <c r="AD799">
        <v>0</v>
      </c>
      <c r="AG799">
        <v>0</v>
      </c>
      <c r="AI799" t="s">
        <v>800</v>
      </c>
      <c r="AJ799">
        <v>0</v>
      </c>
      <c r="AL799" t="s">
        <v>801</v>
      </c>
      <c r="AM799">
        <v>20</v>
      </c>
      <c r="AO799" t="s">
        <v>798</v>
      </c>
      <c r="AP799">
        <v>20</v>
      </c>
      <c r="AR799" t="s">
        <v>150</v>
      </c>
      <c r="AS799">
        <v>20</v>
      </c>
      <c r="AU799" t="s">
        <v>799</v>
      </c>
      <c r="AV799">
        <v>20</v>
      </c>
      <c r="AX799" t="s">
        <v>821</v>
      </c>
    </row>
    <row r="800" spans="1:52" x14ac:dyDescent="0.25">
      <c r="A800" s="23" t="s">
        <v>1949</v>
      </c>
      <c r="B800" s="23" t="s">
        <v>1950</v>
      </c>
      <c r="C800" t="s">
        <v>142</v>
      </c>
      <c r="E800" s="19">
        <v>100</v>
      </c>
      <c r="K800" s="11">
        <v>2276</v>
      </c>
      <c r="N800" t="s">
        <v>804</v>
      </c>
      <c r="Q800" t="s">
        <v>146</v>
      </c>
      <c r="T800" t="s">
        <v>1206</v>
      </c>
      <c r="W800" t="s">
        <v>854</v>
      </c>
      <c r="Z800" t="s">
        <v>258</v>
      </c>
      <c r="AD800">
        <v>0</v>
      </c>
      <c r="AG800">
        <v>0</v>
      </c>
      <c r="AI800" t="s">
        <v>796</v>
      </c>
      <c r="AJ800">
        <v>20</v>
      </c>
      <c r="AL800" t="s">
        <v>801</v>
      </c>
      <c r="AM800">
        <v>20</v>
      </c>
      <c r="AO800" t="s">
        <v>798</v>
      </c>
      <c r="AP800">
        <v>20</v>
      </c>
      <c r="AR800" t="s">
        <v>150</v>
      </c>
      <c r="AS800">
        <v>20</v>
      </c>
      <c r="AU800" t="s">
        <v>799</v>
      </c>
      <c r="AV800">
        <v>20</v>
      </c>
      <c r="AX800" t="s">
        <v>1946</v>
      </c>
    </row>
    <row r="801" spans="1:50" x14ac:dyDescent="0.25">
      <c r="A801" s="23" t="s">
        <v>1951</v>
      </c>
      <c r="B801" s="23" t="s">
        <v>1952</v>
      </c>
      <c r="C801" t="s">
        <v>142</v>
      </c>
      <c r="E801" s="19">
        <v>100</v>
      </c>
      <c r="K801" s="11">
        <v>2276</v>
      </c>
      <c r="N801" t="s">
        <v>804</v>
      </c>
      <c r="Q801" t="s">
        <v>146</v>
      </c>
      <c r="T801" t="s">
        <v>162</v>
      </c>
      <c r="W801" t="s">
        <v>854</v>
      </c>
      <c r="Z801" t="s">
        <v>258</v>
      </c>
      <c r="AD801">
        <v>0</v>
      </c>
      <c r="AG801">
        <v>0</v>
      </c>
      <c r="AI801" t="s">
        <v>796</v>
      </c>
      <c r="AJ801">
        <v>20</v>
      </c>
      <c r="AL801" t="s">
        <v>801</v>
      </c>
      <c r="AM801">
        <v>20</v>
      </c>
      <c r="AO801" t="s">
        <v>798</v>
      </c>
      <c r="AP801">
        <v>20</v>
      </c>
      <c r="AR801" t="s">
        <v>150</v>
      </c>
      <c r="AS801">
        <v>20</v>
      </c>
      <c r="AU801" t="s">
        <v>799</v>
      </c>
      <c r="AV801">
        <v>20</v>
      </c>
      <c r="AX801" t="s">
        <v>821</v>
      </c>
    </row>
    <row r="802" spans="1:50" x14ac:dyDescent="0.25">
      <c r="A802" s="23" t="s">
        <v>1953</v>
      </c>
      <c r="B802" s="23" t="s">
        <v>1954</v>
      </c>
      <c r="C802" t="s">
        <v>142</v>
      </c>
      <c r="E802" s="19">
        <v>80</v>
      </c>
      <c r="K802" s="11">
        <v>2276</v>
      </c>
      <c r="N802" t="s">
        <v>804</v>
      </c>
      <c r="Q802" t="s">
        <v>146</v>
      </c>
      <c r="T802" t="s">
        <v>162</v>
      </c>
      <c r="W802" t="s">
        <v>854</v>
      </c>
      <c r="Z802" t="s">
        <v>258</v>
      </c>
      <c r="AD802">
        <v>0</v>
      </c>
      <c r="AG802">
        <v>0</v>
      </c>
      <c r="AI802" t="s">
        <v>800</v>
      </c>
      <c r="AJ802">
        <v>0</v>
      </c>
      <c r="AL802" t="s">
        <v>801</v>
      </c>
      <c r="AM802">
        <v>20</v>
      </c>
      <c r="AO802" t="s">
        <v>798</v>
      </c>
      <c r="AP802">
        <v>20</v>
      </c>
      <c r="AR802" t="s">
        <v>150</v>
      </c>
      <c r="AS802">
        <v>20</v>
      </c>
      <c r="AU802" t="s">
        <v>799</v>
      </c>
      <c r="AV802">
        <v>20</v>
      </c>
      <c r="AX802" t="s">
        <v>821</v>
      </c>
    </row>
    <row r="803" spans="1:50" x14ac:dyDescent="0.25">
      <c r="A803" s="23" t="s">
        <v>1955</v>
      </c>
      <c r="B803" s="23" t="s">
        <v>1956</v>
      </c>
      <c r="C803" t="s">
        <v>142</v>
      </c>
      <c r="E803" s="19">
        <v>100</v>
      </c>
      <c r="K803" s="11">
        <v>2251</v>
      </c>
      <c r="N803" t="s">
        <v>804</v>
      </c>
      <c r="Q803" t="s">
        <v>146</v>
      </c>
      <c r="T803" t="s">
        <v>162</v>
      </c>
      <c r="W803" t="s">
        <v>854</v>
      </c>
      <c r="Z803" t="s">
        <v>258</v>
      </c>
      <c r="AD803">
        <v>0</v>
      </c>
      <c r="AG803">
        <v>0</v>
      </c>
      <c r="AI803" t="s">
        <v>796</v>
      </c>
      <c r="AJ803">
        <v>20</v>
      </c>
      <c r="AL803" t="s">
        <v>801</v>
      </c>
      <c r="AM803">
        <v>20</v>
      </c>
      <c r="AO803" t="s">
        <v>798</v>
      </c>
      <c r="AP803">
        <v>20</v>
      </c>
      <c r="AR803" t="s">
        <v>150</v>
      </c>
      <c r="AS803">
        <v>20</v>
      </c>
      <c r="AU803" t="s">
        <v>799</v>
      </c>
      <c r="AV803">
        <v>20</v>
      </c>
    </row>
    <row r="804" spans="1:50" x14ac:dyDescent="0.25">
      <c r="A804" s="23" t="s">
        <v>1957</v>
      </c>
      <c r="B804" s="23" t="s">
        <v>1958</v>
      </c>
      <c r="C804" t="s">
        <v>142</v>
      </c>
      <c r="E804" s="19">
        <v>100</v>
      </c>
      <c r="K804" s="11">
        <v>2251</v>
      </c>
      <c r="N804" t="s">
        <v>804</v>
      </c>
      <c r="Q804" t="s">
        <v>146</v>
      </c>
      <c r="T804" t="s">
        <v>162</v>
      </c>
      <c r="W804" t="s">
        <v>805</v>
      </c>
      <c r="Z804" t="s">
        <v>258</v>
      </c>
      <c r="AD804">
        <v>0</v>
      </c>
      <c r="AG804">
        <v>0</v>
      </c>
      <c r="AI804" t="s">
        <v>796</v>
      </c>
      <c r="AJ804">
        <v>20</v>
      </c>
      <c r="AL804" t="s">
        <v>801</v>
      </c>
      <c r="AM804">
        <v>20</v>
      </c>
      <c r="AO804" t="s">
        <v>798</v>
      </c>
      <c r="AP804">
        <v>20</v>
      </c>
      <c r="AR804" t="s">
        <v>150</v>
      </c>
      <c r="AS804">
        <v>20</v>
      </c>
      <c r="AU804" t="s">
        <v>799</v>
      </c>
      <c r="AV804">
        <v>20</v>
      </c>
    </row>
    <row r="805" spans="1:50" x14ac:dyDescent="0.25">
      <c r="A805" s="23" t="s">
        <v>1959</v>
      </c>
      <c r="B805" s="23" t="s">
        <v>1960</v>
      </c>
      <c r="C805" t="s">
        <v>142</v>
      </c>
      <c r="E805" s="19">
        <v>80</v>
      </c>
      <c r="K805" s="11">
        <v>2481</v>
      </c>
      <c r="N805" t="s">
        <v>804</v>
      </c>
      <c r="Q805" t="s">
        <v>146</v>
      </c>
      <c r="T805" t="s">
        <v>795</v>
      </c>
      <c r="W805" t="s">
        <v>854</v>
      </c>
      <c r="Z805" t="s">
        <v>258</v>
      </c>
      <c r="AD805">
        <v>0</v>
      </c>
      <c r="AG805">
        <v>0</v>
      </c>
      <c r="AI805" t="s">
        <v>796</v>
      </c>
      <c r="AJ805">
        <v>20</v>
      </c>
      <c r="AL805" t="s">
        <v>855</v>
      </c>
      <c r="AM805">
        <v>0</v>
      </c>
      <c r="AO805" t="s">
        <v>798</v>
      </c>
      <c r="AP805">
        <v>20</v>
      </c>
      <c r="AR805" t="s">
        <v>150</v>
      </c>
      <c r="AS805">
        <v>20</v>
      </c>
      <c r="AU805" t="s">
        <v>799</v>
      </c>
      <c r="AV805">
        <v>20</v>
      </c>
    </row>
    <row r="806" spans="1:50" x14ac:dyDescent="0.25">
      <c r="A806" s="23" t="s">
        <v>1961</v>
      </c>
      <c r="B806" s="23" t="s">
        <v>1962</v>
      </c>
      <c r="C806" t="s">
        <v>142</v>
      </c>
      <c r="E806" s="19">
        <v>100</v>
      </c>
      <c r="K806" s="11">
        <v>2557</v>
      </c>
      <c r="N806" t="s">
        <v>255</v>
      </c>
      <c r="Q806" t="s">
        <v>146</v>
      </c>
      <c r="T806" t="s">
        <v>795</v>
      </c>
      <c r="W806" t="s">
        <v>854</v>
      </c>
      <c r="Z806" t="s">
        <v>258</v>
      </c>
      <c r="AD806">
        <v>0</v>
      </c>
      <c r="AG806">
        <v>0</v>
      </c>
      <c r="AI806" t="s">
        <v>796</v>
      </c>
      <c r="AJ806">
        <v>20</v>
      </c>
      <c r="AL806" t="s">
        <v>801</v>
      </c>
      <c r="AM806">
        <v>20</v>
      </c>
      <c r="AO806" t="s">
        <v>798</v>
      </c>
      <c r="AP806">
        <v>20</v>
      </c>
      <c r="AR806" t="s">
        <v>150</v>
      </c>
      <c r="AS806">
        <v>20</v>
      </c>
      <c r="AU806" t="s">
        <v>799</v>
      </c>
      <c r="AV806">
        <v>20</v>
      </c>
    </row>
    <row r="807" spans="1:50" x14ac:dyDescent="0.25">
      <c r="A807" s="23" t="s">
        <v>1969</v>
      </c>
      <c r="B807" s="23" t="s">
        <v>1970</v>
      </c>
      <c r="C807" t="s">
        <v>142</v>
      </c>
      <c r="E807" s="19">
        <v>100</v>
      </c>
      <c r="K807" s="11">
        <v>2481</v>
      </c>
      <c r="N807" t="s">
        <v>804</v>
      </c>
      <c r="Q807" t="s">
        <v>146</v>
      </c>
      <c r="T807" t="s">
        <v>795</v>
      </c>
      <c r="W807" t="s">
        <v>854</v>
      </c>
      <c r="Z807" t="s">
        <v>258</v>
      </c>
      <c r="AD807">
        <v>0</v>
      </c>
      <c r="AG807">
        <v>0</v>
      </c>
      <c r="AI807" t="s">
        <v>796</v>
      </c>
      <c r="AJ807">
        <v>20</v>
      </c>
      <c r="AL807" t="s">
        <v>801</v>
      </c>
      <c r="AM807">
        <v>20</v>
      </c>
      <c r="AO807" t="s">
        <v>798</v>
      </c>
      <c r="AP807">
        <v>20</v>
      </c>
      <c r="AR807" t="s">
        <v>150</v>
      </c>
      <c r="AS807">
        <v>20</v>
      </c>
      <c r="AU807" t="s">
        <v>799</v>
      </c>
      <c r="AV807">
        <v>20</v>
      </c>
    </row>
    <row r="808" spans="1:50" x14ac:dyDescent="0.25">
      <c r="A808" s="23" t="s">
        <v>1963</v>
      </c>
      <c r="B808" s="23" t="s">
        <v>1964</v>
      </c>
      <c r="C808" t="s">
        <v>142</v>
      </c>
      <c r="E808" s="19">
        <v>100</v>
      </c>
      <c r="K808" s="11">
        <v>2557</v>
      </c>
      <c r="N808" t="s">
        <v>255</v>
      </c>
      <c r="Q808" t="s">
        <v>146</v>
      </c>
      <c r="T808" t="s">
        <v>795</v>
      </c>
      <c r="W808" t="s">
        <v>854</v>
      </c>
      <c r="Z808" t="s">
        <v>258</v>
      </c>
      <c r="AD808">
        <v>0</v>
      </c>
      <c r="AG808">
        <v>0</v>
      </c>
      <c r="AI808" t="s">
        <v>796</v>
      </c>
      <c r="AJ808">
        <v>20</v>
      </c>
      <c r="AL808" t="s">
        <v>801</v>
      </c>
      <c r="AM808">
        <v>20</v>
      </c>
      <c r="AO808" t="s">
        <v>798</v>
      </c>
      <c r="AP808">
        <v>20</v>
      </c>
      <c r="AR808" t="s">
        <v>150</v>
      </c>
      <c r="AS808">
        <v>20</v>
      </c>
      <c r="AU808" t="s">
        <v>799</v>
      </c>
      <c r="AV808">
        <v>20</v>
      </c>
    </row>
    <row r="809" spans="1:50" x14ac:dyDescent="0.25">
      <c r="A809" s="23" t="s">
        <v>1965</v>
      </c>
      <c r="B809" s="23" t="s">
        <v>1966</v>
      </c>
      <c r="C809" t="s">
        <v>142</v>
      </c>
      <c r="E809" s="19">
        <v>80</v>
      </c>
      <c r="K809" s="11">
        <v>2557</v>
      </c>
      <c r="N809" t="s">
        <v>255</v>
      </c>
      <c r="Q809" t="s">
        <v>146</v>
      </c>
      <c r="T809" t="s">
        <v>795</v>
      </c>
      <c r="W809" t="s">
        <v>854</v>
      </c>
      <c r="Z809" t="s">
        <v>258</v>
      </c>
      <c r="AD809">
        <v>0</v>
      </c>
      <c r="AG809">
        <v>0</v>
      </c>
      <c r="AI809" t="s">
        <v>800</v>
      </c>
      <c r="AJ809">
        <v>0</v>
      </c>
      <c r="AL809" t="s">
        <v>801</v>
      </c>
      <c r="AM809">
        <v>20</v>
      </c>
      <c r="AO809" t="s">
        <v>798</v>
      </c>
      <c r="AP809">
        <v>20</v>
      </c>
      <c r="AR809" t="s">
        <v>150</v>
      </c>
      <c r="AS809">
        <v>20</v>
      </c>
      <c r="AU809" t="s">
        <v>799</v>
      </c>
      <c r="AV809">
        <v>20</v>
      </c>
    </row>
    <row r="810" spans="1:50" x14ac:dyDescent="0.25">
      <c r="A810" s="23" t="s">
        <v>1967</v>
      </c>
      <c r="B810" s="23" t="s">
        <v>1968</v>
      </c>
      <c r="C810" t="s">
        <v>142</v>
      </c>
      <c r="E810" s="19">
        <v>100</v>
      </c>
      <c r="K810" s="11">
        <v>2557</v>
      </c>
      <c r="N810" t="s">
        <v>255</v>
      </c>
      <c r="Q810" t="s">
        <v>146</v>
      </c>
      <c r="T810" t="s">
        <v>795</v>
      </c>
      <c r="W810" t="s">
        <v>805</v>
      </c>
      <c r="Z810" t="s">
        <v>258</v>
      </c>
      <c r="AD810">
        <v>0</v>
      </c>
      <c r="AG810">
        <v>0</v>
      </c>
      <c r="AI810" t="s">
        <v>796</v>
      </c>
      <c r="AJ810">
        <v>20</v>
      </c>
      <c r="AL810" t="s">
        <v>801</v>
      </c>
      <c r="AM810">
        <v>20</v>
      </c>
      <c r="AO810" t="s">
        <v>798</v>
      </c>
      <c r="AP810">
        <v>20</v>
      </c>
      <c r="AR810" t="s">
        <v>150</v>
      </c>
      <c r="AS810">
        <v>20</v>
      </c>
      <c r="AU810" t="s">
        <v>799</v>
      </c>
      <c r="AV810">
        <v>20</v>
      </c>
    </row>
    <row r="811" spans="1:50" x14ac:dyDescent="0.25">
      <c r="A811" s="23" t="s">
        <v>1971</v>
      </c>
      <c r="B811" s="23" t="s">
        <v>1972</v>
      </c>
      <c r="C811" t="s">
        <v>142</v>
      </c>
      <c r="E811" s="19">
        <v>80</v>
      </c>
      <c r="K811" s="11">
        <v>2557</v>
      </c>
      <c r="N811" t="s">
        <v>255</v>
      </c>
      <c r="Q811" t="s">
        <v>146</v>
      </c>
      <c r="T811" t="s">
        <v>795</v>
      </c>
      <c r="W811" t="s">
        <v>854</v>
      </c>
      <c r="Z811" t="s">
        <v>258</v>
      </c>
      <c r="AD811">
        <v>0</v>
      </c>
      <c r="AG811">
        <v>0</v>
      </c>
      <c r="AI811" t="s">
        <v>800</v>
      </c>
      <c r="AJ811">
        <v>0</v>
      </c>
      <c r="AL811" t="s">
        <v>801</v>
      </c>
      <c r="AM811">
        <v>20</v>
      </c>
      <c r="AO811" t="s">
        <v>798</v>
      </c>
      <c r="AP811">
        <v>20</v>
      </c>
      <c r="AR811" t="s">
        <v>150</v>
      </c>
      <c r="AS811">
        <v>20</v>
      </c>
      <c r="AU811" t="s">
        <v>799</v>
      </c>
      <c r="AV811">
        <v>20</v>
      </c>
    </row>
    <row r="812" spans="1:50" x14ac:dyDescent="0.25">
      <c r="A812" s="23" t="s">
        <v>1976</v>
      </c>
      <c r="B812" s="23" t="s">
        <v>1977</v>
      </c>
      <c r="C812" t="s">
        <v>142</v>
      </c>
      <c r="E812" s="19">
        <v>100</v>
      </c>
      <c r="K812" s="11">
        <v>2481</v>
      </c>
      <c r="N812" t="s">
        <v>804</v>
      </c>
      <c r="Q812" t="s">
        <v>146</v>
      </c>
      <c r="T812" t="s">
        <v>795</v>
      </c>
      <c r="W812" t="s">
        <v>854</v>
      </c>
      <c r="Z812" t="s">
        <v>258</v>
      </c>
      <c r="AD812">
        <v>0</v>
      </c>
      <c r="AG812">
        <v>0</v>
      </c>
      <c r="AI812" t="s">
        <v>796</v>
      </c>
      <c r="AJ812">
        <v>20</v>
      </c>
      <c r="AL812" t="s">
        <v>801</v>
      </c>
      <c r="AM812">
        <v>20</v>
      </c>
      <c r="AO812" t="s">
        <v>798</v>
      </c>
      <c r="AP812">
        <v>20</v>
      </c>
      <c r="AR812" t="s">
        <v>150</v>
      </c>
      <c r="AS812">
        <v>20</v>
      </c>
      <c r="AU812" t="s">
        <v>799</v>
      </c>
      <c r="AV812">
        <v>20</v>
      </c>
    </row>
    <row r="813" spans="1:50" x14ac:dyDescent="0.25">
      <c r="A813" s="23" t="s">
        <v>1973</v>
      </c>
      <c r="B813" t="s">
        <v>1974</v>
      </c>
      <c r="C813" t="s">
        <v>142</v>
      </c>
      <c r="E813" s="19">
        <v>80</v>
      </c>
      <c r="K813" s="11">
        <v>2557</v>
      </c>
      <c r="N813" t="s">
        <v>255</v>
      </c>
      <c r="Q813" t="s">
        <v>146</v>
      </c>
      <c r="T813" t="s">
        <v>795</v>
      </c>
      <c r="W813" t="s">
        <v>805</v>
      </c>
      <c r="Z813" t="s">
        <v>258</v>
      </c>
      <c r="AD813">
        <v>0</v>
      </c>
      <c r="AG813">
        <v>0</v>
      </c>
      <c r="AI813" t="s">
        <v>796</v>
      </c>
      <c r="AJ813">
        <v>20</v>
      </c>
      <c r="AL813" t="s">
        <v>855</v>
      </c>
      <c r="AM813">
        <v>0</v>
      </c>
      <c r="AO813" t="s">
        <v>798</v>
      </c>
      <c r="AP813">
        <v>20</v>
      </c>
      <c r="AR813" t="s">
        <v>150</v>
      </c>
      <c r="AS813">
        <v>20</v>
      </c>
      <c r="AU813" t="s">
        <v>799</v>
      </c>
      <c r="AV813">
        <v>20</v>
      </c>
      <c r="AX813" t="s">
        <v>1975</v>
      </c>
    </row>
    <row r="814" spans="1:50" x14ac:dyDescent="0.25">
      <c r="A814" t="s">
        <v>1978</v>
      </c>
      <c r="B814" t="s">
        <v>1979</v>
      </c>
      <c r="C814" t="s">
        <v>142</v>
      </c>
      <c r="E814" s="19">
        <v>100</v>
      </c>
      <c r="K814" s="11">
        <v>2557</v>
      </c>
      <c r="N814" t="s">
        <v>255</v>
      </c>
      <c r="Q814" t="s">
        <v>146</v>
      </c>
      <c r="T814" t="s">
        <v>795</v>
      </c>
      <c r="W814" t="s">
        <v>805</v>
      </c>
      <c r="Z814" t="s">
        <v>258</v>
      </c>
      <c r="AD814">
        <v>0</v>
      </c>
      <c r="AG814">
        <v>0</v>
      </c>
      <c r="AI814" t="s">
        <v>796</v>
      </c>
      <c r="AJ814">
        <v>20</v>
      </c>
      <c r="AL814" t="s">
        <v>801</v>
      </c>
      <c r="AM814">
        <v>20</v>
      </c>
      <c r="AO814" t="s">
        <v>798</v>
      </c>
      <c r="AP814">
        <v>20</v>
      </c>
      <c r="AR814" t="s">
        <v>150</v>
      </c>
      <c r="AS814">
        <v>20</v>
      </c>
      <c r="AU814" t="s">
        <v>799</v>
      </c>
      <c r="AV814">
        <v>20</v>
      </c>
      <c r="AX814" t="s">
        <v>1980</v>
      </c>
    </row>
    <row r="815" spans="1:50" x14ac:dyDescent="0.25">
      <c r="A815" s="27" t="s">
        <v>1988</v>
      </c>
      <c r="B815" s="27" t="s">
        <v>1989</v>
      </c>
      <c r="C815" t="s">
        <v>142</v>
      </c>
      <c r="E815" s="19">
        <v>80</v>
      </c>
      <c r="K815" s="11">
        <v>2481</v>
      </c>
      <c r="N815" t="s">
        <v>804</v>
      </c>
      <c r="Q815" t="s">
        <v>146</v>
      </c>
      <c r="T815" t="s">
        <v>795</v>
      </c>
      <c r="W815" t="s">
        <v>854</v>
      </c>
      <c r="Z815" t="s">
        <v>258</v>
      </c>
      <c r="AD815">
        <v>0</v>
      </c>
      <c r="AG815">
        <v>0</v>
      </c>
      <c r="AI815" t="s">
        <v>800</v>
      </c>
      <c r="AJ815">
        <v>0</v>
      </c>
      <c r="AL815" t="s">
        <v>801</v>
      </c>
      <c r="AM815">
        <v>20</v>
      </c>
      <c r="AO815" t="s">
        <v>798</v>
      </c>
      <c r="AP815">
        <v>20</v>
      </c>
      <c r="AR815" t="s">
        <v>150</v>
      </c>
      <c r="AS815">
        <v>20</v>
      </c>
      <c r="AU815" t="s">
        <v>799</v>
      </c>
      <c r="AV815">
        <v>20</v>
      </c>
    </row>
    <row r="816" spans="1:50" x14ac:dyDescent="0.25">
      <c r="A816" s="27" t="s">
        <v>1981</v>
      </c>
      <c r="B816" s="27" t="s">
        <v>1982</v>
      </c>
      <c r="C816" t="s">
        <v>142</v>
      </c>
      <c r="E816" s="19">
        <v>80</v>
      </c>
      <c r="K816" s="11">
        <v>2557</v>
      </c>
      <c r="N816" t="s">
        <v>255</v>
      </c>
      <c r="Q816" t="s">
        <v>146</v>
      </c>
      <c r="T816" t="s">
        <v>795</v>
      </c>
      <c r="W816" t="s">
        <v>805</v>
      </c>
      <c r="Z816" t="s">
        <v>258</v>
      </c>
      <c r="AD816">
        <v>0</v>
      </c>
      <c r="AG816">
        <v>0</v>
      </c>
      <c r="AI816" t="s">
        <v>800</v>
      </c>
      <c r="AJ816">
        <v>0</v>
      </c>
      <c r="AL816" t="s">
        <v>801</v>
      </c>
      <c r="AM816">
        <v>20</v>
      </c>
      <c r="AO816" t="s">
        <v>798</v>
      </c>
      <c r="AP816">
        <v>20</v>
      </c>
      <c r="AR816" t="s">
        <v>150</v>
      </c>
      <c r="AS816">
        <v>20</v>
      </c>
      <c r="AU816" t="s">
        <v>799</v>
      </c>
      <c r="AV816">
        <v>20</v>
      </c>
      <c r="AX816" t="s">
        <v>1983</v>
      </c>
    </row>
    <row r="817" spans="1:52" x14ac:dyDescent="0.25">
      <c r="A817" s="27" t="s">
        <v>1984</v>
      </c>
      <c r="B817" s="27" t="s">
        <v>1985</v>
      </c>
      <c r="C817" t="s">
        <v>142</v>
      </c>
      <c r="E817" s="19">
        <v>80</v>
      </c>
      <c r="K817" s="11">
        <v>2557</v>
      </c>
      <c r="N817" t="s">
        <v>255</v>
      </c>
      <c r="Q817" t="s">
        <v>146</v>
      </c>
      <c r="T817" t="s">
        <v>795</v>
      </c>
      <c r="W817" t="s">
        <v>854</v>
      </c>
      <c r="Z817" t="s">
        <v>258</v>
      </c>
      <c r="AD817">
        <v>0</v>
      </c>
      <c r="AG817">
        <v>0</v>
      </c>
      <c r="AI817" t="s">
        <v>796</v>
      </c>
      <c r="AJ817">
        <v>20</v>
      </c>
      <c r="AL817" t="s">
        <v>855</v>
      </c>
      <c r="AM817">
        <v>0</v>
      </c>
      <c r="AO817" t="s">
        <v>798</v>
      </c>
      <c r="AP817">
        <v>20</v>
      </c>
      <c r="AR817" t="s">
        <v>150</v>
      </c>
      <c r="AS817">
        <v>20</v>
      </c>
      <c r="AU817" t="s">
        <v>799</v>
      </c>
      <c r="AV817">
        <v>20</v>
      </c>
    </row>
    <row r="818" spans="1:52" x14ac:dyDescent="0.25">
      <c r="A818" t="s">
        <v>1986</v>
      </c>
      <c r="B818" t="s">
        <v>1987</v>
      </c>
      <c r="C818" t="s">
        <v>142</v>
      </c>
      <c r="E818" s="19">
        <v>100</v>
      </c>
      <c r="K818" s="11">
        <v>2557</v>
      </c>
      <c r="N818" t="s">
        <v>255</v>
      </c>
      <c r="Q818" t="s">
        <v>146</v>
      </c>
      <c r="T818" t="s">
        <v>795</v>
      </c>
      <c r="W818" t="s">
        <v>854</v>
      </c>
      <c r="Z818" t="s">
        <v>258</v>
      </c>
      <c r="AD818">
        <v>0</v>
      </c>
      <c r="AG818">
        <v>0</v>
      </c>
      <c r="AI818" t="s">
        <v>796</v>
      </c>
      <c r="AJ818">
        <v>20</v>
      </c>
      <c r="AL818" t="s">
        <v>801</v>
      </c>
      <c r="AM818">
        <v>20</v>
      </c>
      <c r="AO818" t="s">
        <v>798</v>
      </c>
      <c r="AP818">
        <v>20</v>
      </c>
      <c r="AR818" t="s">
        <v>150</v>
      </c>
      <c r="AS818">
        <v>20</v>
      </c>
      <c r="AU818" t="s">
        <v>799</v>
      </c>
      <c r="AV818">
        <v>20</v>
      </c>
    </row>
    <row r="819" spans="1:52" x14ac:dyDescent="0.25">
      <c r="A819" t="s">
        <v>1990</v>
      </c>
      <c r="B819" t="s">
        <v>1991</v>
      </c>
      <c r="C819" t="s">
        <v>142</v>
      </c>
      <c r="E819" s="19">
        <v>80</v>
      </c>
      <c r="K819" s="11">
        <v>2481</v>
      </c>
      <c r="N819" t="s">
        <v>804</v>
      </c>
      <c r="Q819" t="s">
        <v>146</v>
      </c>
      <c r="T819" t="s">
        <v>795</v>
      </c>
      <c r="W819" t="s">
        <v>854</v>
      </c>
      <c r="Z819" t="s">
        <v>258</v>
      </c>
      <c r="AD819">
        <v>0</v>
      </c>
      <c r="AG819">
        <v>0</v>
      </c>
      <c r="AI819" t="s">
        <v>796</v>
      </c>
      <c r="AJ819">
        <v>20</v>
      </c>
      <c r="AL819" t="s">
        <v>801</v>
      </c>
      <c r="AM819">
        <v>20</v>
      </c>
      <c r="AO819" t="s">
        <v>258</v>
      </c>
      <c r="AP819">
        <v>0</v>
      </c>
      <c r="AR819" t="s">
        <v>150</v>
      </c>
      <c r="AS819">
        <v>20</v>
      </c>
      <c r="AU819" t="s">
        <v>799</v>
      </c>
      <c r="AV819">
        <v>20</v>
      </c>
    </row>
    <row r="820" spans="1:52" x14ac:dyDescent="0.25">
      <c r="A820" t="s">
        <v>1992</v>
      </c>
      <c r="B820" t="s">
        <v>1993</v>
      </c>
      <c r="C820" t="s">
        <v>142</v>
      </c>
      <c r="E820" s="19">
        <v>100</v>
      </c>
      <c r="K820" s="11">
        <v>2481</v>
      </c>
      <c r="N820" t="s">
        <v>804</v>
      </c>
      <c r="Q820" t="s">
        <v>146</v>
      </c>
      <c r="T820" t="s">
        <v>795</v>
      </c>
      <c r="W820" t="s">
        <v>854</v>
      </c>
      <c r="Z820" t="s">
        <v>258</v>
      </c>
      <c r="AD820">
        <v>0</v>
      </c>
      <c r="AG820">
        <v>0</v>
      </c>
      <c r="AI820" t="s">
        <v>796</v>
      </c>
      <c r="AJ820">
        <v>20</v>
      </c>
      <c r="AL820" t="s">
        <v>801</v>
      </c>
      <c r="AM820">
        <v>20</v>
      </c>
      <c r="AO820" t="s">
        <v>798</v>
      </c>
      <c r="AP820">
        <v>20</v>
      </c>
      <c r="AR820" t="s">
        <v>150</v>
      </c>
      <c r="AS820">
        <v>20</v>
      </c>
      <c r="AU820" t="s">
        <v>799</v>
      </c>
      <c r="AV820">
        <v>20</v>
      </c>
    </row>
    <row r="821" spans="1:52" x14ac:dyDescent="0.25">
      <c r="A821" t="s">
        <v>1994</v>
      </c>
      <c r="B821" t="s">
        <v>1995</v>
      </c>
      <c r="C821" t="s">
        <v>142</v>
      </c>
      <c r="E821" s="19">
        <v>100</v>
      </c>
      <c r="K821" s="11">
        <v>2481</v>
      </c>
      <c r="N821" t="s">
        <v>804</v>
      </c>
      <c r="Q821" t="s">
        <v>146</v>
      </c>
      <c r="T821" t="s">
        <v>795</v>
      </c>
      <c r="W821" t="s">
        <v>854</v>
      </c>
      <c r="Z821" t="s">
        <v>258</v>
      </c>
      <c r="AD821">
        <v>0</v>
      </c>
      <c r="AG821">
        <v>0</v>
      </c>
      <c r="AI821" t="s">
        <v>796</v>
      </c>
      <c r="AJ821">
        <v>20</v>
      </c>
      <c r="AL821" t="s">
        <v>801</v>
      </c>
      <c r="AM821">
        <v>20</v>
      </c>
      <c r="AO821" t="s">
        <v>798</v>
      </c>
      <c r="AP821">
        <v>20</v>
      </c>
      <c r="AR821" t="s">
        <v>150</v>
      </c>
      <c r="AS821">
        <v>20</v>
      </c>
      <c r="AU821" t="s">
        <v>799</v>
      </c>
      <c r="AV821">
        <v>20</v>
      </c>
    </row>
    <row r="822" spans="1:52" x14ac:dyDescent="0.25">
      <c r="A822" t="s">
        <v>1996</v>
      </c>
      <c r="B822" t="s">
        <v>1997</v>
      </c>
      <c r="C822" t="s">
        <v>142</v>
      </c>
      <c r="E822" s="19">
        <v>100</v>
      </c>
      <c r="K822" s="11">
        <v>2481</v>
      </c>
      <c r="N822" t="s">
        <v>804</v>
      </c>
      <c r="Q822" t="s">
        <v>146</v>
      </c>
      <c r="T822" t="s">
        <v>795</v>
      </c>
      <c r="W822" t="s">
        <v>854</v>
      </c>
      <c r="Z822" t="s">
        <v>258</v>
      </c>
      <c r="AD822">
        <v>0</v>
      </c>
      <c r="AG822">
        <v>0</v>
      </c>
      <c r="AI822" t="s">
        <v>796</v>
      </c>
      <c r="AJ822">
        <v>20</v>
      </c>
      <c r="AL822" t="s">
        <v>801</v>
      </c>
      <c r="AM822">
        <v>20</v>
      </c>
      <c r="AO822" t="s">
        <v>798</v>
      </c>
      <c r="AP822">
        <v>20</v>
      </c>
      <c r="AR822" t="s">
        <v>150</v>
      </c>
      <c r="AS822">
        <v>20</v>
      </c>
      <c r="AU822" t="s">
        <v>799</v>
      </c>
      <c r="AV822">
        <v>20</v>
      </c>
    </row>
    <row r="823" spans="1:52" x14ac:dyDescent="0.25">
      <c r="A823" t="s">
        <v>1998</v>
      </c>
      <c r="B823" t="s">
        <v>1999</v>
      </c>
      <c r="C823" t="s">
        <v>142</v>
      </c>
      <c r="E823" s="19">
        <v>100</v>
      </c>
      <c r="K823" s="11">
        <v>2481</v>
      </c>
      <c r="N823" t="s">
        <v>804</v>
      </c>
      <c r="Q823" t="s">
        <v>146</v>
      </c>
      <c r="T823" t="s">
        <v>795</v>
      </c>
      <c r="W823" t="s">
        <v>854</v>
      </c>
      <c r="Z823" t="s">
        <v>258</v>
      </c>
      <c r="AD823">
        <v>0</v>
      </c>
      <c r="AG823">
        <v>0</v>
      </c>
      <c r="AI823" t="s">
        <v>796</v>
      </c>
      <c r="AJ823">
        <v>20</v>
      </c>
      <c r="AL823" t="s">
        <v>801</v>
      </c>
      <c r="AM823">
        <v>20</v>
      </c>
      <c r="AO823" t="s">
        <v>798</v>
      </c>
      <c r="AP823">
        <v>20</v>
      </c>
      <c r="AR823" t="s">
        <v>150</v>
      </c>
      <c r="AS823">
        <v>20</v>
      </c>
      <c r="AU823" t="s">
        <v>799</v>
      </c>
      <c r="AV823">
        <v>20</v>
      </c>
    </row>
    <row r="824" spans="1:52" x14ac:dyDescent="0.25">
      <c r="A824" s="23" t="s">
        <v>2000</v>
      </c>
      <c r="B824" s="23" t="s">
        <v>2001</v>
      </c>
      <c r="C824" t="s">
        <v>142</v>
      </c>
      <c r="E824" s="19">
        <v>80</v>
      </c>
      <c r="K824" s="11">
        <v>2481</v>
      </c>
      <c r="N824" t="s">
        <v>804</v>
      </c>
      <c r="Q824" t="s">
        <v>146</v>
      </c>
      <c r="T824" t="s">
        <v>795</v>
      </c>
      <c r="W824" t="s">
        <v>854</v>
      </c>
      <c r="Z824" t="s">
        <v>258</v>
      </c>
      <c r="AD824">
        <v>0</v>
      </c>
      <c r="AG824">
        <v>0</v>
      </c>
      <c r="AI824" t="s">
        <v>796</v>
      </c>
      <c r="AJ824">
        <v>20</v>
      </c>
      <c r="AL824" t="s">
        <v>855</v>
      </c>
      <c r="AM824">
        <v>0</v>
      </c>
      <c r="AO824" t="s">
        <v>798</v>
      </c>
      <c r="AP824">
        <v>20</v>
      </c>
      <c r="AR824" t="s">
        <v>150</v>
      </c>
      <c r="AS824">
        <v>20</v>
      </c>
      <c r="AU824" t="s">
        <v>799</v>
      </c>
      <c r="AV824">
        <v>20</v>
      </c>
    </row>
    <row r="825" spans="1:52" x14ac:dyDescent="0.25">
      <c r="A825" s="23" t="s">
        <v>2002</v>
      </c>
      <c r="B825" s="23" t="s">
        <v>2003</v>
      </c>
      <c r="C825" t="s">
        <v>142</v>
      </c>
      <c r="E825" s="19">
        <v>100</v>
      </c>
      <c r="K825" s="11">
        <v>2481</v>
      </c>
      <c r="N825" t="s">
        <v>804</v>
      </c>
      <c r="Q825" t="s">
        <v>146</v>
      </c>
      <c r="T825" t="s">
        <v>795</v>
      </c>
      <c r="W825" t="s">
        <v>854</v>
      </c>
      <c r="Z825" t="s">
        <v>258</v>
      </c>
      <c r="AD825">
        <v>0</v>
      </c>
      <c r="AG825">
        <v>0</v>
      </c>
      <c r="AI825" t="s">
        <v>796</v>
      </c>
      <c r="AJ825">
        <v>20</v>
      </c>
      <c r="AL825" t="s">
        <v>801</v>
      </c>
      <c r="AM825">
        <v>20</v>
      </c>
      <c r="AO825" t="s">
        <v>798</v>
      </c>
      <c r="AP825">
        <v>20</v>
      </c>
      <c r="AR825" t="s">
        <v>150</v>
      </c>
      <c r="AS825">
        <v>20</v>
      </c>
      <c r="AU825" t="s">
        <v>799</v>
      </c>
      <c r="AV825">
        <v>20</v>
      </c>
      <c r="AX825" s="27"/>
    </row>
    <row r="826" spans="1:52" x14ac:dyDescent="0.25">
      <c r="A826" s="23" t="s">
        <v>1775</v>
      </c>
      <c r="B826" s="23" t="s">
        <v>1776</v>
      </c>
      <c r="C826" t="s">
        <v>142</v>
      </c>
      <c r="E826" s="19">
        <v>100</v>
      </c>
      <c r="K826" s="11">
        <v>2339</v>
      </c>
      <c r="N826" t="s">
        <v>804</v>
      </c>
      <c r="Q826" t="s">
        <v>146</v>
      </c>
      <c r="T826" t="s">
        <v>162</v>
      </c>
      <c r="W826" t="s">
        <v>854</v>
      </c>
      <c r="Z826" t="s">
        <v>258</v>
      </c>
      <c r="AD826">
        <v>0</v>
      </c>
      <c r="AG826">
        <v>0</v>
      </c>
      <c r="AI826" t="s">
        <v>796</v>
      </c>
      <c r="AJ826">
        <v>20</v>
      </c>
      <c r="AL826" t="s">
        <v>801</v>
      </c>
      <c r="AM826">
        <v>20</v>
      </c>
      <c r="AO826" t="s">
        <v>798</v>
      </c>
      <c r="AP826">
        <v>20</v>
      </c>
      <c r="AR826" t="s">
        <v>150</v>
      </c>
      <c r="AS826">
        <v>20</v>
      </c>
      <c r="AU826" t="s">
        <v>799</v>
      </c>
      <c r="AV826">
        <v>20</v>
      </c>
      <c r="AX826" t="s">
        <v>836</v>
      </c>
    </row>
    <row r="827" spans="1:52" x14ac:dyDescent="0.25">
      <c r="A827" s="23" t="s">
        <v>1777</v>
      </c>
      <c r="B827" s="23" t="s">
        <v>1778</v>
      </c>
      <c r="C827" t="s">
        <v>142</v>
      </c>
      <c r="E827" s="19">
        <v>100</v>
      </c>
      <c r="K827" s="11">
        <v>2339</v>
      </c>
      <c r="N827" t="s">
        <v>804</v>
      </c>
      <c r="Q827" t="s">
        <v>146</v>
      </c>
      <c r="T827" t="s">
        <v>162</v>
      </c>
      <c r="W827" t="s">
        <v>854</v>
      </c>
      <c r="Z827" t="s">
        <v>258</v>
      </c>
      <c r="AD827">
        <v>0</v>
      </c>
      <c r="AG827">
        <v>0</v>
      </c>
      <c r="AI827" t="s">
        <v>796</v>
      </c>
      <c r="AJ827">
        <v>20</v>
      </c>
      <c r="AL827" t="s">
        <v>801</v>
      </c>
      <c r="AM827">
        <v>20</v>
      </c>
      <c r="AO827" t="s">
        <v>798</v>
      </c>
      <c r="AP827">
        <v>20</v>
      </c>
      <c r="AR827" t="s">
        <v>150</v>
      </c>
      <c r="AS827">
        <v>20</v>
      </c>
      <c r="AU827" t="s">
        <v>799</v>
      </c>
      <c r="AV827">
        <v>20</v>
      </c>
      <c r="AX827" t="s">
        <v>1779</v>
      </c>
    </row>
    <row r="828" spans="1:52" x14ac:dyDescent="0.25">
      <c r="A828" s="23" t="s">
        <v>1780</v>
      </c>
      <c r="B828" s="23" t="s">
        <v>1781</v>
      </c>
      <c r="C828" t="s">
        <v>142</v>
      </c>
      <c r="E828" s="19">
        <v>100</v>
      </c>
      <c r="K828" s="11">
        <v>2339</v>
      </c>
      <c r="N828" t="s">
        <v>804</v>
      </c>
      <c r="Q828" t="s">
        <v>146</v>
      </c>
      <c r="T828" t="s">
        <v>171</v>
      </c>
      <c r="W828" t="s">
        <v>854</v>
      </c>
      <c r="Z828" t="s">
        <v>258</v>
      </c>
      <c r="AD828">
        <v>0</v>
      </c>
      <c r="AG828">
        <v>0</v>
      </c>
      <c r="AI828" t="s">
        <v>796</v>
      </c>
      <c r="AJ828">
        <v>20</v>
      </c>
      <c r="AL828" t="s">
        <v>801</v>
      </c>
      <c r="AM828">
        <v>20</v>
      </c>
      <c r="AO828" t="s">
        <v>798</v>
      </c>
      <c r="AP828">
        <v>20</v>
      </c>
      <c r="AR828" t="s">
        <v>150</v>
      </c>
      <c r="AS828">
        <v>20</v>
      </c>
      <c r="AU828" t="s">
        <v>799</v>
      </c>
      <c r="AV828">
        <v>20</v>
      </c>
    </row>
    <row r="829" spans="1:52" x14ac:dyDescent="0.25">
      <c r="A829" t="s">
        <v>1782</v>
      </c>
      <c r="B829" t="s">
        <v>1783</v>
      </c>
      <c r="C829" t="s">
        <v>142</v>
      </c>
      <c r="E829" s="19">
        <v>0</v>
      </c>
      <c r="K829" s="11">
        <v>2339</v>
      </c>
      <c r="N829" t="s">
        <v>804</v>
      </c>
      <c r="Q829" t="s">
        <v>146</v>
      </c>
      <c r="T829" t="s">
        <v>162</v>
      </c>
      <c r="W829" t="s">
        <v>854</v>
      </c>
      <c r="Z829" t="s">
        <v>258</v>
      </c>
      <c r="AD829">
        <v>0</v>
      </c>
      <c r="AG829">
        <v>0</v>
      </c>
      <c r="AI829" t="s">
        <v>800</v>
      </c>
      <c r="AJ829">
        <v>0</v>
      </c>
      <c r="AL829" t="s">
        <v>855</v>
      </c>
      <c r="AM829">
        <v>0</v>
      </c>
      <c r="AO829" t="s">
        <v>258</v>
      </c>
      <c r="AP829">
        <v>0</v>
      </c>
      <c r="AR829" t="s">
        <v>258</v>
      </c>
      <c r="AS829">
        <v>0</v>
      </c>
      <c r="AU829" t="s">
        <v>258</v>
      </c>
      <c r="AV829">
        <v>0</v>
      </c>
    </row>
    <row r="830" spans="1:52" x14ac:dyDescent="0.25">
      <c r="A830" s="27" t="s">
        <v>1784</v>
      </c>
      <c r="B830" s="27" t="s">
        <v>1785</v>
      </c>
      <c r="C830" s="27" t="s">
        <v>142</v>
      </c>
      <c r="D830" s="27"/>
      <c r="E830" s="19">
        <v>100</v>
      </c>
      <c r="F830" s="27"/>
      <c r="G830" s="27"/>
      <c r="H830" s="27"/>
      <c r="J830" s="27"/>
      <c r="K830" s="11">
        <v>2339</v>
      </c>
      <c r="M830" s="27"/>
      <c r="N830" s="27" t="s">
        <v>804</v>
      </c>
      <c r="P830" s="27"/>
      <c r="Q830" s="27" t="s">
        <v>146</v>
      </c>
      <c r="S830" s="27"/>
      <c r="T830" s="27" t="s">
        <v>162</v>
      </c>
      <c r="V830" s="27"/>
      <c r="W830" s="27" t="s">
        <v>854</v>
      </c>
      <c r="Y830" s="27"/>
      <c r="Z830" s="27" t="s">
        <v>258</v>
      </c>
      <c r="AB830" s="27"/>
      <c r="AC830" s="27"/>
      <c r="AD830">
        <v>0</v>
      </c>
      <c r="AE830" s="27"/>
      <c r="AF830" s="27"/>
      <c r="AG830">
        <v>0</v>
      </c>
      <c r="AH830" s="27"/>
      <c r="AI830" s="27" t="s">
        <v>796</v>
      </c>
      <c r="AJ830">
        <v>20</v>
      </c>
      <c r="AK830" s="27"/>
      <c r="AL830" s="27" t="s">
        <v>801</v>
      </c>
      <c r="AM830">
        <v>20</v>
      </c>
      <c r="AN830" s="27"/>
      <c r="AO830" s="27" t="s">
        <v>798</v>
      </c>
      <c r="AP830">
        <v>20</v>
      </c>
      <c r="AQ830" s="27"/>
      <c r="AR830" s="27" t="s">
        <v>150</v>
      </c>
      <c r="AS830">
        <v>20</v>
      </c>
      <c r="AT830" s="27"/>
      <c r="AU830" s="27" t="s">
        <v>799</v>
      </c>
      <c r="AV830">
        <v>20</v>
      </c>
      <c r="AW830" s="27"/>
      <c r="AX830" s="27"/>
      <c r="AZ830" s="27"/>
    </row>
    <row r="831" spans="1:52" x14ac:dyDescent="0.25">
      <c r="A831" s="27" t="s">
        <v>1786</v>
      </c>
      <c r="B831" s="27" t="s">
        <v>1787</v>
      </c>
      <c r="C831" t="s">
        <v>142</v>
      </c>
      <c r="E831" s="19">
        <v>40</v>
      </c>
      <c r="K831" s="11">
        <v>2339</v>
      </c>
      <c r="N831" t="s">
        <v>804</v>
      </c>
      <c r="Q831" t="s">
        <v>146</v>
      </c>
      <c r="T831" t="s">
        <v>162</v>
      </c>
      <c r="W831" t="s">
        <v>854</v>
      </c>
      <c r="Z831" t="s">
        <v>258</v>
      </c>
      <c r="AD831">
        <v>0</v>
      </c>
      <c r="AG831">
        <v>0</v>
      </c>
      <c r="AI831" t="s">
        <v>800</v>
      </c>
      <c r="AJ831">
        <v>0</v>
      </c>
      <c r="AL831" t="s">
        <v>797</v>
      </c>
      <c r="AM831">
        <v>0</v>
      </c>
      <c r="AO831" t="s">
        <v>258</v>
      </c>
      <c r="AP831">
        <v>0</v>
      </c>
      <c r="AR831" t="s">
        <v>150</v>
      </c>
      <c r="AS831">
        <v>20</v>
      </c>
      <c r="AU831" t="s">
        <v>799</v>
      </c>
      <c r="AV831">
        <v>20</v>
      </c>
    </row>
    <row r="832" spans="1:52" x14ac:dyDescent="0.25">
      <c r="A832" s="27" t="s">
        <v>1788</v>
      </c>
      <c r="B832" s="27" t="s">
        <v>1789</v>
      </c>
      <c r="C832" t="s">
        <v>142</v>
      </c>
      <c r="E832" s="19">
        <v>80</v>
      </c>
      <c r="K832" s="11">
        <v>2339</v>
      </c>
      <c r="N832" t="s">
        <v>804</v>
      </c>
      <c r="Q832" t="s">
        <v>146</v>
      </c>
      <c r="T832" t="s">
        <v>162</v>
      </c>
      <c r="W832" t="s">
        <v>854</v>
      </c>
      <c r="Z832" t="s">
        <v>258</v>
      </c>
      <c r="AD832">
        <v>0</v>
      </c>
      <c r="AG832">
        <v>0</v>
      </c>
      <c r="AI832" t="s">
        <v>796</v>
      </c>
      <c r="AJ832">
        <v>20</v>
      </c>
      <c r="AL832" t="s">
        <v>797</v>
      </c>
      <c r="AM832">
        <v>0</v>
      </c>
      <c r="AO832" t="s">
        <v>798</v>
      </c>
      <c r="AP832">
        <v>20</v>
      </c>
      <c r="AR832" t="s">
        <v>150</v>
      </c>
      <c r="AS832">
        <v>20</v>
      </c>
      <c r="AU832" t="s">
        <v>799</v>
      </c>
      <c r="AV832">
        <v>20</v>
      </c>
    </row>
    <row r="833" spans="1:50" x14ac:dyDescent="0.25">
      <c r="A833" s="27" t="s">
        <v>1790</v>
      </c>
      <c r="B833" s="27" t="s">
        <v>1791</v>
      </c>
      <c r="C833" t="s">
        <v>142</v>
      </c>
      <c r="E833" s="19">
        <v>80</v>
      </c>
      <c r="K833" s="11">
        <v>2339</v>
      </c>
      <c r="N833" t="s">
        <v>804</v>
      </c>
      <c r="Q833" t="s">
        <v>146</v>
      </c>
      <c r="T833" t="s">
        <v>162</v>
      </c>
      <c r="W833" t="s">
        <v>854</v>
      </c>
      <c r="Z833" t="s">
        <v>258</v>
      </c>
      <c r="AD833">
        <v>0</v>
      </c>
      <c r="AG833">
        <v>0</v>
      </c>
      <c r="AI833" t="s">
        <v>796</v>
      </c>
      <c r="AJ833">
        <v>20</v>
      </c>
      <c r="AL833" t="s">
        <v>797</v>
      </c>
      <c r="AM833">
        <v>0</v>
      </c>
      <c r="AO833" t="s">
        <v>798</v>
      </c>
      <c r="AP833">
        <v>20</v>
      </c>
      <c r="AR833" t="s">
        <v>150</v>
      </c>
      <c r="AS833">
        <v>20</v>
      </c>
      <c r="AU833" t="s">
        <v>799</v>
      </c>
      <c r="AV833">
        <v>20</v>
      </c>
    </row>
    <row r="834" spans="1:50" x14ac:dyDescent="0.25">
      <c r="A834" s="27" t="s">
        <v>1792</v>
      </c>
      <c r="B834" s="27" t="s">
        <v>1793</v>
      </c>
      <c r="C834" t="s">
        <v>142</v>
      </c>
      <c r="E834" s="19">
        <v>100</v>
      </c>
      <c r="K834" s="11">
        <v>2339</v>
      </c>
      <c r="N834" t="s">
        <v>804</v>
      </c>
      <c r="Q834" t="s">
        <v>146</v>
      </c>
      <c r="T834" t="s">
        <v>162</v>
      </c>
      <c r="W834" t="s">
        <v>854</v>
      </c>
      <c r="Z834" t="s">
        <v>258</v>
      </c>
      <c r="AD834">
        <v>0</v>
      </c>
      <c r="AG834">
        <v>0</v>
      </c>
      <c r="AI834" t="s">
        <v>796</v>
      </c>
      <c r="AJ834">
        <v>20</v>
      </c>
      <c r="AL834" t="s">
        <v>801</v>
      </c>
      <c r="AM834">
        <v>20</v>
      </c>
      <c r="AO834" t="s">
        <v>798</v>
      </c>
      <c r="AP834">
        <v>20</v>
      </c>
      <c r="AR834" t="s">
        <v>150</v>
      </c>
      <c r="AS834">
        <v>20</v>
      </c>
      <c r="AU834" t="s">
        <v>799</v>
      </c>
      <c r="AV834">
        <v>20</v>
      </c>
    </row>
    <row r="835" spans="1:50" x14ac:dyDescent="0.25">
      <c r="A835" s="27" t="s">
        <v>1794</v>
      </c>
      <c r="B835" s="27" t="s">
        <v>1795</v>
      </c>
      <c r="C835" t="s">
        <v>142</v>
      </c>
      <c r="E835" s="19">
        <v>100</v>
      </c>
      <c r="K835" s="11">
        <v>2339</v>
      </c>
      <c r="N835" t="s">
        <v>804</v>
      </c>
      <c r="Q835" t="s">
        <v>146</v>
      </c>
      <c r="T835" t="s">
        <v>162</v>
      </c>
      <c r="W835" t="s">
        <v>854</v>
      </c>
      <c r="Z835" t="s">
        <v>258</v>
      </c>
      <c r="AD835">
        <v>0</v>
      </c>
      <c r="AG835">
        <v>0</v>
      </c>
      <c r="AI835" t="s">
        <v>796</v>
      </c>
      <c r="AJ835">
        <v>20</v>
      </c>
      <c r="AL835" t="s">
        <v>801</v>
      </c>
      <c r="AM835">
        <v>20</v>
      </c>
      <c r="AO835" t="s">
        <v>798</v>
      </c>
      <c r="AP835">
        <v>20</v>
      </c>
      <c r="AR835" t="s">
        <v>150</v>
      </c>
      <c r="AS835">
        <v>20</v>
      </c>
      <c r="AU835" t="s">
        <v>799</v>
      </c>
      <c r="AV835">
        <v>20</v>
      </c>
    </row>
    <row r="836" spans="1:50" x14ac:dyDescent="0.25">
      <c r="A836" t="s">
        <v>1796</v>
      </c>
      <c r="B836" t="s">
        <v>1797</v>
      </c>
      <c r="C836" t="s">
        <v>142</v>
      </c>
      <c r="E836" s="19">
        <v>100</v>
      </c>
      <c r="K836" s="11">
        <v>2402</v>
      </c>
      <c r="N836" t="s">
        <v>804</v>
      </c>
      <c r="Q836" t="s">
        <v>197</v>
      </c>
      <c r="T836" t="s">
        <v>162</v>
      </c>
      <c r="W836" t="s">
        <v>854</v>
      </c>
      <c r="Z836" t="s">
        <v>258</v>
      </c>
      <c r="AD836">
        <v>0</v>
      </c>
      <c r="AG836">
        <v>0</v>
      </c>
      <c r="AI836" t="s">
        <v>796</v>
      </c>
      <c r="AJ836">
        <v>20</v>
      </c>
      <c r="AL836" t="s">
        <v>801</v>
      </c>
      <c r="AM836">
        <v>20</v>
      </c>
      <c r="AO836" t="s">
        <v>798</v>
      </c>
      <c r="AP836">
        <v>20</v>
      </c>
      <c r="AR836" t="s">
        <v>150</v>
      </c>
      <c r="AS836">
        <v>20</v>
      </c>
      <c r="AU836" t="s">
        <v>799</v>
      </c>
      <c r="AV836">
        <v>20</v>
      </c>
    </row>
    <row r="837" spans="1:50" x14ac:dyDescent="0.25">
      <c r="A837" t="s">
        <v>1798</v>
      </c>
      <c r="B837" t="s">
        <v>1799</v>
      </c>
      <c r="C837" t="s">
        <v>142</v>
      </c>
      <c r="E837" s="19">
        <v>100</v>
      </c>
      <c r="K837" s="11">
        <v>2402</v>
      </c>
      <c r="N837" t="s">
        <v>804</v>
      </c>
      <c r="Q837" t="s">
        <v>197</v>
      </c>
      <c r="T837" t="s">
        <v>162</v>
      </c>
      <c r="W837" t="s">
        <v>854</v>
      </c>
      <c r="Z837" t="s">
        <v>258</v>
      </c>
      <c r="AD837">
        <v>0</v>
      </c>
      <c r="AG837">
        <v>0</v>
      </c>
      <c r="AI837" t="s">
        <v>796</v>
      </c>
      <c r="AJ837">
        <v>20</v>
      </c>
      <c r="AL837" t="s">
        <v>801</v>
      </c>
      <c r="AM837">
        <v>20</v>
      </c>
      <c r="AO837" t="s">
        <v>798</v>
      </c>
      <c r="AP837">
        <v>20</v>
      </c>
      <c r="AR837" t="s">
        <v>150</v>
      </c>
      <c r="AS837">
        <v>20</v>
      </c>
      <c r="AU837" t="s">
        <v>799</v>
      </c>
      <c r="AV837">
        <v>20</v>
      </c>
    </row>
    <row r="838" spans="1:50" x14ac:dyDescent="0.25">
      <c r="A838" t="s">
        <v>1800</v>
      </c>
      <c r="B838" t="s">
        <v>1801</v>
      </c>
      <c r="C838" t="s">
        <v>142</v>
      </c>
      <c r="E838" s="19">
        <v>100</v>
      </c>
      <c r="K838" s="11">
        <v>2402</v>
      </c>
      <c r="N838" t="s">
        <v>804</v>
      </c>
      <c r="Q838" t="s">
        <v>197</v>
      </c>
      <c r="T838" t="s">
        <v>162</v>
      </c>
      <c r="W838" t="s">
        <v>854</v>
      </c>
      <c r="Z838" t="s">
        <v>258</v>
      </c>
      <c r="AD838">
        <v>0</v>
      </c>
      <c r="AG838">
        <v>0</v>
      </c>
      <c r="AI838" t="s">
        <v>796</v>
      </c>
      <c r="AJ838">
        <v>20</v>
      </c>
      <c r="AL838" t="s">
        <v>801</v>
      </c>
      <c r="AM838">
        <v>20</v>
      </c>
      <c r="AO838" t="s">
        <v>798</v>
      </c>
      <c r="AP838">
        <v>20</v>
      </c>
      <c r="AR838" t="s">
        <v>150</v>
      </c>
      <c r="AS838">
        <v>20</v>
      </c>
      <c r="AU838" t="s">
        <v>799</v>
      </c>
      <c r="AV838">
        <v>20</v>
      </c>
    </row>
    <row r="839" spans="1:50" x14ac:dyDescent="0.25">
      <c r="A839" t="s">
        <v>1802</v>
      </c>
      <c r="B839" t="s">
        <v>1803</v>
      </c>
      <c r="C839" t="s">
        <v>142</v>
      </c>
      <c r="E839" s="19">
        <v>100</v>
      </c>
      <c r="K839" s="11">
        <v>2402</v>
      </c>
      <c r="N839" t="s">
        <v>804</v>
      </c>
      <c r="Q839" t="s">
        <v>197</v>
      </c>
      <c r="T839" t="s">
        <v>162</v>
      </c>
      <c r="W839" t="s">
        <v>854</v>
      </c>
      <c r="Z839" t="s">
        <v>258</v>
      </c>
      <c r="AD839">
        <v>0</v>
      </c>
      <c r="AG839">
        <v>0</v>
      </c>
      <c r="AI839" t="s">
        <v>796</v>
      </c>
      <c r="AJ839">
        <v>20</v>
      </c>
      <c r="AL839" t="s">
        <v>801</v>
      </c>
      <c r="AM839">
        <v>20</v>
      </c>
      <c r="AO839" t="s">
        <v>798</v>
      </c>
      <c r="AP839">
        <v>20</v>
      </c>
      <c r="AR839" t="s">
        <v>150</v>
      </c>
      <c r="AS839">
        <v>20</v>
      </c>
      <c r="AU839" t="s">
        <v>799</v>
      </c>
      <c r="AV839">
        <v>20</v>
      </c>
    </row>
    <row r="840" spans="1:50" x14ac:dyDescent="0.25">
      <c r="A840" t="s">
        <v>1804</v>
      </c>
      <c r="B840" t="s">
        <v>1805</v>
      </c>
      <c r="C840" t="s">
        <v>142</v>
      </c>
      <c r="E840" s="19">
        <v>80</v>
      </c>
      <c r="K840" s="11">
        <v>2402</v>
      </c>
      <c r="N840" t="s">
        <v>804</v>
      </c>
      <c r="Q840" t="s">
        <v>197</v>
      </c>
      <c r="T840" t="s">
        <v>171</v>
      </c>
      <c r="W840" t="s">
        <v>854</v>
      </c>
      <c r="Z840" t="s">
        <v>258</v>
      </c>
      <c r="AD840">
        <v>0</v>
      </c>
      <c r="AG840">
        <v>0</v>
      </c>
      <c r="AI840" t="s">
        <v>800</v>
      </c>
      <c r="AJ840">
        <v>0</v>
      </c>
      <c r="AL840" t="s">
        <v>801</v>
      </c>
      <c r="AM840">
        <v>20</v>
      </c>
      <c r="AO840" t="s">
        <v>798</v>
      </c>
      <c r="AP840">
        <v>20</v>
      </c>
      <c r="AR840" t="s">
        <v>150</v>
      </c>
      <c r="AS840">
        <v>20</v>
      </c>
      <c r="AU840" t="s">
        <v>799</v>
      </c>
      <c r="AV840">
        <v>20</v>
      </c>
    </row>
    <row r="841" spans="1:50" x14ac:dyDescent="0.25">
      <c r="A841" s="27" t="s">
        <v>1806</v>
      </c>
      <c r="B841" s="27" t="s">
        <v>1807</v>
      </c>
      <c r="C841" t="s">
        <v>142</v>
      </c>
      <c r="E841" s="19">
        <v>100</v>
      </c>
      <c r="K841" s="11">
        <v>2402</v>
      </c>
      <c r="N841" t="s">
        <v>804</v>
      </c>
      <c r="Q841" t="s">
        <v>197</v>
      </c>
      <c r="T841" t="s">
        <v>171</v>
      </c>
      <c r="W841" t="s">
        <v>854</v>
      </c>
      <c r="Z841" t="s">
        <v>258</v>
      </c>
      <c r="AD841">
        <v>0</v>
      </c>
      <c r="AG841">
        <v>0</v>
      </c>
      <c r="AI841" t="s">
        <v>796</v>
      </c>
      <c r="AJ841">
        <v>20</v>
      </c>
      <c r="AL841" t="s">
        <v>801</v>
      </c>
      <c r="AM841">
        <v>20</v>
      </c>
      <c r="AO841" t="s">
        <v>798</v>
      </c>
      <c r="AP841">
        <v>20</v>
      </c>
      <c r="AR841" t="s">
        <v>150</v>
      </c>
      <c r="AS841">
        <v>20</v>
      </c>
      <c r="AU841" t="s">
        <v>799</v>
      </c>
      <c r="AV841">
        <v>20</v>
      </c>
    </row>
    <row r="842" spans="1:50" x14ac:dyDescent="0.25">
      <c r="A842" s="27" t="s">
        <v>1808</v>
      </c>
      <c r="B842" s="27" t="s">
        <v>1809</v>
      </c>
      <c r="C842" t="s">
        <v>142</v>
      </c>
      <c r="E842" s="19">
        <v>100</v>
      </c>
      <c r="K842" s="11">
        <v>2402</v>
      </c>
      <c r="N842" t="s">
        <v>804</v>
      </c>
      <c r="Q842" t="s">
        <v>197</v>
      </c>
      <c r="T842" t="s">
        <v>171</v>
      </c>
      <c r="W842" t="s">
        <v>854</v>
      </c>
      <c r="Z842" t="s">
        <v>258</v>
      </c>
      <c r="AD842">
        <v>0</v>
      </c>
      <c r="AG842">
        <v>0</v>
      </c>
      <c r="AI842" t="s">
        <v>796</v>
      </c>
      <c r="AJ842">
        <v>20</v>
      </c>
      <c r="AL842" t="s">
        <v>801</v>
      </c>
      <c r="AM842">
        <v>20</v>
      </c>
      <c r="AO842" t="s">
        <v>798</v>
      </c>
      <c r="AP842">
        <v>20</v>
      </c>
      <c r="AR842" t="s">
        <v>150</v>
      </c>
      <c r="AS842">
        <v>20</v>
      </c>
      <c r="AU842" t="s">
        <v>799</v>
      </c>
      <c r="AV842">
        <v>20</v>
      </c>
    </row>
    <row r="843" spans="1:50" x14ac:dyDescent="0.25">
      <c r="A843" s="27" t="s">
        <v>1810</v>
      </c>
      <c r="B843" s="27" t="s">
        <v>1811</v>
      </c>
      <c r="C843" t="s">
        <v>142</v>
      </c>
      <c r="E843" s="19">
        <v>100</v>
      </c>
      <c r="K843" s="11">
        <v>2402</v>
      </c>
      <c r="N843" t="s">
        <v>804</v>
      </c>
      <c r="Q843" t="s">
        <v>197</v>
      </c>
      <c r="T843" t="s">
        <v>171</v>
      </c>
      <c r="W843" t="s">
        <v>854</v>
      </c>
      <c r="Z843" t="s">
        <v>258</v>
      </c>
      <c r="AD843">
        <v>0</v>
      </c>
      <c r="AG843">
        <v>0</v>
      </c>
      <c r="AI843" t="s">
        <v>796</v>
      </c>
      <c r="AJ843">
        <v>20</v>
      </c>
      <c r="AL843" t="s">
        <v>801</v>
      </c>
      <c r="AM843">
        <v>20</v>
      </c>
      <c r="AO843" t="s">
        <v>798</v>
      </c>
      <c r="AP843">
        <v>20</v>
      </c>
      <c r="AR843" t="s">
        <v>150</v>
      </c>
      <c r="AS843">
        <v>20</v>
      </c>
      <c r="AU843" t="s">
        <v>799</v>
      </c>
      <c r="AV843">
        <v>20</v>
      </c>
    </row>
    <row r="844" spans="1:50" x14ac:dyDescent="0.25">
      <c r="A844" s="27" t="s">
        <v>1812</v>
      </c>
      <c r="B844" s="27" t="s">
        <v>1813</v>
      </c>
      <c r="C844" t="s">
        <v>142</v>
      </c>
      <c r="E844" s="19">
        <v>100</v>
      </c>
      <c r="K844" s="11">
        <v>2402</v>
      </c>
      <c r="N844" t="s">
        <v>804</v>
      </c>
      <c r="Q844" t="s">
        <v>197</v>
      </c>
      <c r="T844" t="s">
        <v>171</v>
      </c>
      <c r="W844" t="s">
        <v>854</v>
      </c>
      <c r="Z844" t="s">
        <v>258</v>
      </c>
      <c r="AD844">
        <v>0</v>
      </c>
      <c r="AG844">
        <v>0</v>
      </c>
      <c r="AI844" t="s">
        <v>796</v>
      </c>
      <c r="AJ844">
        <v>20</v>
      </c>
      <c r="AL844" t="s">
        <v>801</v>
      </c>
      <c r="AM844">
        <v>20</v>
      </c>
      <c r="AO844" t="s">
        <v>798</v>
      </c>
      <c r="AP844">
        <v>20</v>
      </c>
      <c r="AR844" t="s">
        <v>150</v>
      </c>
      <c r="AS844">
        <v>20</v>
      </c>
      <c r="AU844" t="s">
        <v>799</v>
      </c>
      <c r="AV844">
        <v>20</v>
      </c>
    </row>
    <row r="845" spans="1:50" x14ac:dyDescent="0.25">
      <c r="A845" s="27" t="s">
        <v>1814</v>
      </c>
      <c r="B845" s="27" t="s">
        <v>1815</v>
      </c>
      <c r="C845" t="s">
        <v>142</v>
      </c>
      <c r="E845" s="19">
        <v>100</v>
      </c>
      <c r="K845" s="11">
        <v>2402</v>
      </c>
      <c r="N845" t="s">
        <v>804</v>
      </c>
      <c r="Q845" t="s">
        <v>197</v>
      </c>
      <c r="T845" t="s">
        <v>171</v>
      </c>
      <c r="W845" t="s">
        <v>854</v>
      </c>
      <c r="Z845" t="s">
        <v>258</v>
      </c>
      <c r="AD845">
        <v>0</v>
      </c>
      <c r="AG845">
        <v>0</v>
      </c>
      <c r="AI845" t="s">
        <v>796</v>
      </c>
      <c r="AJ845">
        <v>20</v>
      </c>
      <c r="AL845" t="s">
        <v>801</v>
      </c>
      <c r="AM845">
        <v>20</v>
      </c>
      <c r="AO845" t="s">
        <v>798</v>
      </c>
      <c r="AP845">
        <v>20</v>
      </c>
      <c r="AR845" t="s">
        <v>150</v>
      </c>
      <c r="AS845">
        <v>20</v>
      </c>
      <c r="AU845" t="s">
        <v>799</v>
      </c>
      <c r="AV845">
        <v>20</v>
      </c>
    </row>
    <row r="846" spans="1:50" x14ac:dyDescent="0.25">
      <c r="A846" s="27" t="s">
        <v>2007</v>
      </c>
      <c r="B846" s="27" t="s">
        <v>2008</v>
      </c>
      <c r="C846" t="s">
        <v>142</v>
      </c>
      <c r="E846" s="19">
        <v>100</v>
      </c>
      <c r="K846" s="11">
        <v>2555</v>
      </c>
      <c r="N846" t="s">
        <v>255</v>
      </c>
      <c r="Q846" t="s">
        <v>197</v>
      </c>
      <c r="T846" t="s">
        <v>795</v>
      </c>
      <c r="W846" t="s">
        <v>854</v>
      </c>
      <c r="Z846" t="s">
        <v>150</v>
      </c>
      <c r="AC846" t="s">
        <v>796</v>
      </c>
      <c r="AD846">
        <v>0</v>
      </c>
      <c r="AF846" t="s">
        <v>801</v>
      </c>
      <c r="AG846">
        <v>0</v>
      </c>
      <c r="AI846" t="s">
        <v>796</v>
      </c>
      <c r="AJ846">
        <v>20</v>
      </c>
      <c r="AL846" t="s">
        <v>801</v>
      </c>
      <c r="AM846">
        <v>20</v>
      </c>
      <c r="AO846" t="s">
        <v>798</v>
      </c>
      <c r="AP846">
        <v>20</v>
      </c>
      <c r="AR846" t="s">
        <v>150</v>
      </c>
      <c r="AS846">
        <v>20</v>
      </c>
      <c r="AU846" t="s">
        <v>799</v>
      </c>
      <c r="AV846">
        <v>20</v>
      </c>
    </row>
    <row r="847" spans="1:50" x14ac:dyDescent="0.25">
      <c r="A847" s="27" t="s">
        <v>2009</v>
      </c>
      <c r="B847" s="27" t="s">
        <v>2010</v>
      </c>
      <c r="C847" t="s">
        <v>142</v>
      </c>
      <c r="E847" s="19">
        <v>100</v>
      </c>
      <c r="K847" s="11">
        <v>2650</v>
      </c>
      <c r="N847" t="s">
        <v>804</v>
      </c>
      <c r="Q847" t="s">
        <v>146</v>
      </c>
      <c r="T847" t="s">
        <v>162</v>
      </c>
      <c r="W847" t="s">
        <v>854</v>
      </c>
      <c r="Z847" t="s">
        <v>258</v>
      </c>
      <c r="AD847">
        <v>0</v>
      </c>
      <c r="AG847">
        <v>0</v>
      </c>
      <c r="AI847" t="s">
        <v>796</v>
      </c>
      <c r="AJ847">
        <v>20</v>
      </c>
      <c r="AL847" t="s">
        <v>801</v>
      </c>
      <c r="AM847">
        <v>20</v>
      </c>
      <c r="AO847" t="s">
        <v>798</v>
      </c>
      <c r="AP847">
        <v>20</v>
      </c>
      <c r="AR847" t="s">
        <v>150</v>
      </c>
      <c r="AS847">
        <v>20</v>
      </c>
      <c r="AU847" t="s">
        <v>799</v>
      </c>
      <c r="AV847">
        <v>20</v>
      </c>
    </row>
    <row r="848" spans="1:50" x14ac:dyDescent="0.25">
      <c r="A848" s="27" t="s">
        <v>2011</v>
      </c>
      <c r="B848" s="27" t="s">
        <v>2012</v>
      </c>
      <c r="C848" t="s">
        <v>142</v>
      </c>
      <c r="E848" s="19">
        <v>60</v>
      </c>
      <c r="K848" s="11">
        <v>2555</v>
      </c>
      <c r="N848" t="s">
        <v>255</v>
      </c>
      <c r="Q848" t="s">
        <v>197</v>
      </c>
      <c r="T848" t="s">
        <v>147</v>
      </c>
      <c r="W848" t="s">
        <v>854</v>
      </c>
      <c r="Z848" t="s">
        <v>150</v>
      </c>
      <c r="AC848" t="s">
        <v>796</v>
      </c>
      <c r="AD848">
        <v>0</v>
      </c>
      <c r="AF848" t="s">
        <v>855</v>
      </c>
      <c r="AG848">
        <v>0</v>
      </c>
      <c r="AI848" t="s">
        <v>796</v>
      </c>
      <c r="AJ848">
        <v>20</v>
      </c>
      <c r="AL848" t="s">
        <v>855</v>
      </c>
      <c r="AM848">
        <v>0</v>
      </c>
      <c r="AO848" t="s">
        <v>798</v>
      </c>
      <c r="AP848">
        <v>20</v>
      </c>
      <c r="AR848" t="s">
        <v>258</v>
      </c>
      <c r="AS848">
        <v>0</v>
      </c>
      <c r="AU848" t="s">
        <v>799</v>
      </c>
      <c r="AV848">
        <v>20</v>
      </c>
      <c r="AX848" t="s">
        <v>2013</v>
      </c>
    </row>
    <row r="849" spans="1:52" x14ac:dyDescent="0.25">
      <c r="A849" s="27" t="s">
        <v>2014</v>
      </c>
      <c r="B849" s="27" t="s">
        <v>2015</v>
      </c>
      <c r="C849" t="s">
        <v>142</v>
      </c>
      <c r="E849" s="19">
        <v>100</v>
      </c>
      <c r="K849" s="11">
        <v>2650</v>
      </c>
      <c r="N849" t="s">
        <v>804</v>
      </c>
      <c r="Q849" t="s">
        <v>146</v>
      </c>
      <c r="T849" t="s">
        <v>795</v>
      </c>
      <c r="W849" t="s">
        <v>805</v>
      </c>
      <c r="Z849" t="s">
        <v>258</v>
      </c>
      <c r="AD849">
        <v>0</v>
      </c>
      <c r="AG849">
        <v>0</v>
      </c>
      <c r="AI849" t="s">
        <v>796</v>
      </c>
      <c r="AJ849">
        <v>20</v>
      </c>
      <c r="AL849" t="s">
        <v>801</v>
      </c>
      <c r="AM849">
        <v>20</v>
      </c>
      <c r="AO849" t="s">
        <v>798</v>
      </c>
      <c r="AP849">
        <v>20</v>
      </c>
      <c r="AR849" t="s">
        <v>150</v>
      </c>
      <c r="AS849">
        <v>20</v>
      </c>
      <c r="AU849" t="s">
        <v>799</v>
      </c>
      <c r="AV849">
        <v>20</v>
      </c>
      <c r="AX849" t="s">
        <v>2016</v>
      </c>
    </row>
    <row r="850" spans="1:52" x14ac:dyDescent="0.25">
      <c r="A850" s="27" t="s">
        <v>2017</v>
      </c>
      <c r="B850" s="27" t="s">
        <v>2018</v>
      </c>
      <c r="C850" t="s">
        <v>142</v>
      </c>
      <c r="E850" s="19">
        <v>40</v>
      </c>
      <c r="K850" s="11">
        <v>2650</v>
      </c>
      <c r="N850" t="s">
        <v>804</v>
      </c>
      <c r="Q850" t="s">
        <v>146</v>
      </c>
      <c r="T850" t="s">
        <v>162</v>
      </c>
      <c r="W850" t="s">
        <v>854</v>
      </c>
      <c r="Z850" t="s">
        <v>258</v>
      </c>
      <c r="AD850">
        <v>0</v>
      </c>
      <c r="AG850">
        <v>0</v>
      </c>
      <c r="AI850" t="s">
        <v>800</v>
      </c>
      <c r="AJ850">
        <v>0</v>
      </c>
      <c r="AL850" t="s">
        <v>797</v>
      </c>
      <c r="AM850">
        <v>0</v>
      </c>
      <c r="AO850" t="s">
        <v>798</v>
      </c>
      <c r="AP850">
        <v>20</v>
      </c>
      <c r="AR850" t="s">
        <v>258</v>
      </c>
      <c r="AS850">
        <v>0</v>
      </c>
      <c r="AU850" t="s">
        <v>799</v>
      </c>
      <c r="AV850">
        <v>20</v>
      </c>
      <c r="AX850" t="s">
        <v>2019</v>
      </c>
    </row>
    <row r="851" spans="1:52" x14ac:dyDescent="0.25">
      <c r="A851" s="27" t="s">
        <v>2020</v>
      </c>
      <c r="B851" s="27" t="s">
        <v>2021</v>
      </c>
      <c r="C851" s="27" t="s">
        <v>142</v>
      </c>
      <c r="D851" s="27"/>
      <c r="E851" s="19">
        <v>80</v>
      </c>
      <c r="F851" s="27"/>
      <c r="G851" s="27"/>
      <c r="H851" s="27"/>
      <c r="J851" s="27"/>
      <c r="K851" s="11">
        <v>2555</v>
      </c>
      <c r="M851" s="27"/>
      <c r="N851" s="27" t="s">
        <v>255</v>
      </c>
      <c r="P851" s="27"/>
      <c r="Q851" s="27" t="s">
        <v>197</v>
      </c>
      <c r="S851" s="27"/>
      <c r="T851" s="27" t="s">
        <v>147</v>
      </c>
      <c r="V851" s="27"/>
      <c r="W851" s="27" t="s">
        <v>854</v>
      </c>
      <c r="Y851" s="27"/>
      <c r="Z851" s="27" t="s">
        <v>150</v>
      </c>
      <c r="AB851" s="27"/>
      <c r="AC851" s="27" t="s">
        <v>796</v>
      </c>
      <c r="AD851">
        <v>0</v>
      </c>
      <c r="AE851" s="27"/>
      <c r="AF851" s="27" t="s">
        <v>801</v>
      </c>
      <c r="AG851">
        <v>0</v>
      </c>
      <c r="AH851" s="27"/>
      <c r="AI851" s="27" t="s">
        <v>796</v>
      </c>
      <c r="AJ851">
        <v>20</v>
      </c>
      <c r="AK851" s="27"/>
      <c r="AL851" s="27" t="s">
        <v>801</v>
      </c>
      <c r="AM851">
        <v>20</v>
      </c>
      <c r="AN851" s="27"/>
      <c r="AO851" s="27" t="s">
        <v>798</v>
      </c>
      <c r="AP851">
        <v>20</v>
      </c>
      <c r="AQ851" s="27"/>
      <c r="AR851" s="27" t="s">
        <v>258</v>
      </c>
      <c r="AS851">
        <v>0</v>
      </c>
      <c r="AT851" s="27"/>
      <c r="AU851" s="27" t="s">
        <v>799</v>
      </c>
      <c r="AV851">
        <v>20</v>
      </c>
      <c r="AW851" s="27"/>
      <c r="AX851" s="27"/>
      <c r="AZ851" s="27"/>
    </row>
    <row r="852" spans="1:52" x14ac:dyDescent="0.25">
      <c r="A852" s="27" t="s">
        <v>2022</v>
      </c>
      <c r="B852" s="27" t="s">
        <v>2023</v>
      </c>
      <c r="C852" s="27" t="s">
        <v>142</v>
      </c>
      <c r="D852" s="27"/>
      <c r="E852" s="19">
        <v>80</v>
      </c>
      <c r="F852" s="27"/>
      <c r="G852" s="27"/>
      <c r="H852" s="27"/>
      <c r="J852" s="27"/>
      <c r="K852" s="11">
        <v>2555</v>
      </c>
      <c r="M852" s="27"/>
      <c r="N852" s="27" t="s">
        <v>255</v>
      </c>
      <c r="P852" s="27"/>
      <c r="Q852" s="27" t="s">
        <v>197</v>
      </c>
      <c r="S852" s="27"/>
      <c r="T852" s="27" t="s">
        <v>147</v>
      </c>
      <c r="V852" s="27"/>
      <c r="W852" s="27" t="s">
        <v>854</v>
      </c>
      <c r="Y852" s="27"/>
      <c r="Z852" s="27" t="s">
        <v>150</v>
      </c>
      <c r="AB852" s="27"/>
      <c r="AC852" s="27" t="s">
        <v>796</v>
      </c>
      <c r="AD852">
        <v>0</v>
      </c>
      <c r="AE852" s="27"/>
      <c r="AF852" s="27" t="s">
        <v>801</v>
      </c>
      <c r="AG852">
        <v>0</v>
      </c>
      <c r="AH852" s="27"/>
      <c r="AI852" s="27" t="s">
        <v>796</v>
      </c>
      <c r="AJ852">
        <v>20</v>
      </c>
      <c r="AK852" s="27"/>
      <c r="AL852" s="27" t="s">
        <v>801</v>
      </c>
      <c r="AM852">
        <v>20</v>
      </c>
      <c r="AN852" s="27"/>
      <c r="AO852" s="27" t="s">
        <v>798</v>
      </c>
      <c r="AP852">
        <v>20</v>
      </c>
      <c r="AQ852" s="27"/>
      <c r="AR852" s="27" t="s">
        <v>258</v>
      </c>
      <c r="AS852">
        <v>0</v>
      </c>
      <c r="AT852" s="27"/>
      <c r="AU852" s="27" t="s">
        <v>799</v>
      </c>
      <c r="AV852">
        <v>20</v>
      </c>
      <c r="AW852" s="27"/>
      <c r="AX852" s="27"/>
      <c r="AZ852" s="27"/>
    </row>
    <row r="853" spans="1:52" x14ac:dyDescent="0.25">
      <c r="A853" s="27" t="s">
        <v>2024</v>
      </c>
      <c r="B853" s="27" t="s">
        <v>2025</v>
      </c>
      <c r="C853" s="27" t="s">
        <v>142</v>
      </c>
      <c r="D853" s="27"/>
      <c r="E853" s="19">
        <v>20</v>
      </c>
      <c r="F853" s="27"/>
      <c r="G853" s="27"/>
      <c r="H853" s="27"/>
      <c r="J853" s="27"/>
      <c r="K853" s="11">
        <v>2650</v>
      </c>
      <c r="M853" s="27"/>
      <c r="N853" s="27" t="s">
        <v>804</v>
      </c>
      <c r="P853" s="27"/>
      <c r="Q853" s="27" t="s">
        <v>146</v>
      </c>
      <c r="S853" s="27"/>
      <c r="T853" s="27" t="s">
        <v>162</v>
      </c>
      <c r="V853" s="27"/>
      <c r="W853" s="27" t="s">
        <v>854</v>
      </c>
      <c r="Y853" s="27"/>
      <c r="Z853" s="27" t="s">
        <v>258</v>
      </c>
      <c r="AB853" s="27"/>
      <c r="AC853" s="27"/>
      <c r="AD853">
        <v>0</v>
      </c>
      <c r="AE853" s="27"/>
      <c r="AF853" s="27"/>
      <c r="AG853">
        <v>0</v>
      </c>
      <c r="AH853" s="27"/>
      <c r="AI853" s="27" t="s">
        <v>796</v>
      </c>
      <c r="AJ853">
        <v>20</v>
      </c>
      <c r="AK853" s="27"/>
      <c r="AL853" s="27" t="s">
        <v>855</v>
      </c>
      <c r="AM853">
        <v>0</v>
      </c>
      <c r="AN853" s="27"/>
      <c r="AO853" s="27" t="s">
        <v>258</v>
      </c>
      <c r="AP853">
        <v>0</v>
      </c>
      <c r="AQ853" s="27"/>
      <c r="AR853" s="27" t="s">
        <v>258</v>
      </c>
      <c r="AS853">
        <v>0</v>
      </c>
      <c r="AT853" s="27"/>
      <c r="AU853" s="27" t="s">
        <v>258</v>
      </c>
      <c r="AV853">
        <v>0</v>
      </c>
      <c r="AW853" s="27"/>
      <c r="AX853" s="27"/>
      <c r="AZ853" s="27"/>
    </row>
    <row r="854" spans="1:52" x14ac:dyDescent="0.25">
      <c r="A854" s="27" t="s">
        <v>2031</v>
      </c>
      <c r="B854" s="27" t="s">
        <v>2032</v>
      </c>
      <c r="C854" s="27" t="s">
        <v>142</v>
      </c>
      <c r="D854" s="27"/>
      <c r="E854" s="19">
        <v>100</v>
      </c>
      <c r="F854" s="27"/>
      <c r="G854" s="27"/>
      <c r="H854" s="27"/>
      <c r="J854" s="27"/>
      <c r="K854" s="11">
        <v>2650</v>
      </c>
      <c r="M854" s="27"/>
      <c r="N854" s="27" t="s">
        <v>804</v>
      </c>
      <c r="P854" s="27"/>
      <c r="Q854" s="27" t="s">
        <v>146</v>
      </c>
      <c r="S854" s="27"/>
      <c r="T854" s="27" t="s">
        <v>162</v>
      </c>
      <c r="V854" s="27"/>
      <c r="W854" s="27" t="s">
        <v>854</v>
      </c>
      <c r="Y854" s="27"/>
      <c r="Z854" s="27" t="s">
        <v>258</v>
      </c>
      <c r="AB854" s="27"/>
      <c r="AC854" s="27"/>
      <c r="AD854">
        <v>0</v>
      </c>
      <c r="AE854" s="27"/>
      <c r="AF854" s="27"/>
      <c r="AG854">
        <v>0</v>
      </c>
      <c r="AH854" s="27"/>
      <c r="AI854" s="27" t="s">
        <v>796</v>
      </c>
      <c r="AJ854">
        <v>20</v>
      </c>
      <c r="AK854" s="27"/>
      <c r="AL854" s="27" t="s">
        <v>801</v>
      </c>
      <c r="AM854">
        <v>20</v>
      </c>
      <c r="AN854" s="27"/>
      <c r="AO854" s="27" t="s">
        <v>798</v>
      </c>
      <c r="AP854">
        <v>20</v>
      </c>
      <c r="AQ854" s="27"/>
      <c r="AR854" s="27" t="s">
        <v>150</v>
      </c>
      <c r="AS854">
        <v>20</v>
      </c>
      <c r="AT854" s="27"/>
      <c r="AU854" s="27" t="s">
        <v>799</v>
      </c>
      <c r="AV854">
        <v>20</v>
      </c>
      <c r="AW854" s="27"/>
      <c r="AX854" s="27"/>
      <c r="AZ854" s="27"/>
    </row>
    <row r="855" spans="1:52" x14ac:dyDescent="0.25">
      <c r="A855" s="27" t="s">
        <v>2026</v>
      </c>
      <c r="B855" s="27" t="s">
        <v>2027</v>
      </c>
      <c r="C855" s="27" t="s">
        <v>142</v>
      </c>
      <c r="D855" s="27"/>
      <c r="E855" s="19">
        <v>100</v>
      </c>
      <c r="F855" s="27"/>
      <c r="G855" s="27"/>
      <c r="H855" s="27"/>
      <c r="J855" s="27"/>
      <c r="K855" s="11">
        <v>2555</v>
      </c>
      <c r="M855" s="27"/>
      <c r="N855" s="27" t="s">
        <v>255</v>
      </c>
      <c r="P855" s="27"/>
      <c r="Q855" s="27" t="s">
        <v>197</v>
      </c>
      <c r="S855" s="27"/>
      <c r="T855" s="27" t="s">
        <v>339</v>
      </c>
      <c r="V855" s="27"/>
      <c r="W855" s="27" t="s">
        <v>805</v>
      </c>
      <c r="Y855" s="27"/>
      <c r="Z855" s="27" t="s">
        <v>150</v>
      </c>
      <c r="AB855" s="27"/>
      <c r="AC855" s="27" t="s">
        <v>796</v>
      </c>
      <c r="AD855">
        <v>0</v>
      </c>
      <c r="AE855" s="27"/>
      <c r="AF855" s="27" t="s">
        <v>801</v>
      </c>
      <c r="AG855">
        <v>0</v>
      </c>
      <c r="AH855" s="27"/>
      <c r="AI855" s="27" t="s">
        <v>796</v>
      </c>
      <c r="AJ855">
        <v>20</v>
      </c>
      <c r="AK855" s="27"/>
      <c r="AL855" s="27" t="s">
        <v>801</v>
      </c>
      <c r="AM855">
        <v>20</v>
      </c>
      <c r="AN855" s="27"/>
      <c r="AO855" s="27" t="s">
        <v>798</v>
      </c>
      <c r="AP855">
        <v>20</v>
      </c>
      <c r="AQ855" s="27"/>
      <c r="AR855" s="27" t="s">
        <v>150</v>
      </c>
      <c r="AS855">
        <v>20</v>
      </c>
      <c r="AT855" s="27"/>
      <c r="AU855" s="27" t="s">
        <v>799</v>
      </c>
      <c r="AV855">
        <v>20</v>
      </c>
      <c r="AW855" s="27"/>
      <c r="AX855" s="27"/>
      <c r="AZ855" s="27"/>
    </row>
    <row r="856" spans="1:52" x14ac:dyDescent="0.25">
      <c r="A856" s="27" t="s">
        <v>2028</v>
      </c>
      <c r="B856" s="27" t="s">
        <v>2029</v>
      </c>
      <c r="C856" s="27" t="s">
        <v>142</v>
      </c>
      <c r="D856" s="27"/>
      <c r="E856" s="19">
        <v>100</v>
      </c>
      <c r="F856" s="27"/>
      <c r="G856" s="27"/>
      <c r="H856" s="27"/>
      <c r="I856" s="27"/>
      <c r="J856" s="27"/>
      <c r="K856" s="11">
        <v>2555</v>
      </c>
      <c r="L856" s="27"/>
      <c r="M856" s="27"/>
      <c r="N856" s="27" t="s">
        <v>255</v>
      </c>
      <c r="O856" s="27"/>
      <c r="P856" s="27"/>
      <c r="Q856" s="27" t="s">
        <v>197</v>
      </c>
      <c r="R856" s="27"/>
      <c r="S856" s="27"/>
      <c r="T856" s="27" t="s">
        <v>339</v>
      </c>
      <c r="U856" s="27"/>
      <c r="V856" s="27"/>
      <c r="W856" s="27" t="s">
        <v>805</v>
      </c>
      <c r="X856" s="27"/>
      <c r="Y856" s="27"/>
      <c r="Z856" s="27" t="s">
        <v>150</v>
      </c>
      <c r="AA856" s="27"/>
      <c r="AB856" s="27"/>
      <c r="AC856" s="27" t="s">
        <v>796</v>
      </c>
      <c r="AD856" s="27">
        <v>0</v>
      </c>
      <c r="AE856" s="27"/>
      <c r="AF856" s="27" t="s">
        <v>801</v>
      </c>
      <c r="AG856" s="27">
        <v>0</v>
      </c>
      <c r="AH856" s="27"/>
      <c r="AI856" s="27" t="s">
        <v>796</v>
      </c>
      <c r="AJ856" s="27">
        <v>20</v>
      </c>
      <c r="AK856" s="27"/>
      <c r="AL856" s="27" t="s">
        <v>801</v>
      </c>
      <c r="AM856" s="27">
        <v>20</v>
      </c>
      <c r="AN856" s="27"/>
      <c r="AO856" s="27" t="s">
        <v>798</v>
      </c>
      <c r="AP856" s="27">
        <v>20</v>
      </c>
      <c r="AQ856" s="27"/>
      <c r="AR856" s="27" t="s">
        <v>150</v>
      </c>
      <c r="AS856" s="27">
        <v>20</v>
      </c>
      <c r="AT856" s="27"/>
      <c r="AU856" s="27" t="s">
        <v>799</v>
      </c>
      <c r="AV856" s="27">
        <v>20</v>
      </c>
      <c r="AW856" s="27"/>
      <c r="AX856" s="27" t="s">
        <v>2030</v>
      </c>
      <c r="AY856" s="27"/>
      <c r="AZ856" s="27"/>
    </row>
    <row r="857" spans="1:52" x14ac:dyDescent="0.25">
      <c r="A857" s="27" t="s">
        <v>2033</v>
      </c>
      <c r="B857" s="27" t="s">
        <v>2034</v>
      </c>
      <c r="C857" s="27" t="s">
        <v>142</v>
      </c>
      <c r="D857" s="27"/>
      <c r="E857" s="19">
        <v>100</v>
      </c>
      <c r="F857" s="27"/>
      <c r="G857" s="27"/>
      <c r="H857" s="27"/>
      <c r="I857" s="27"/>
      <c r="J857" s="27"/>
      <c r="K857" s="11">
        <v>2555</v>
      </c>
      <c r="L857" s="27"/>
      <c r="M857" s="27"/>
      <c r="N857" s="27" t="s">
        <v>255</v>
      </c>
      <c r="O857" s="27"/>
      <c r="P857" s="27"/>
      <c r="Q857" s="27" t="s">
        <v>197</v>
      </c>
      <c r="R857" s="27"/>
      <c r="S857" s="27"/>
      <c r="T857" s="27" t="s">
        <v>147</v>
      </c>
      <c r="U857" s="27"/>
      <c r="V857" s="27"/>
      <c r="W857" s="27" t="s">
        <v>805</v>
      </c>
      <c r="X857" s="27"/>
      <c r="Y857" s="27"/>
      <c r="Z857" s="27" t="s">
        <v>150</v>
      </c>
      <c r="AA857" s="27"/>
      <c r="AB857" s="27"/>
      <c r="AC857" s="27" t="s">
        <v>796</v>
      </c>
      <c r="AD857" s="27">
        <v>0</v>
      </c>
      <c r="AE857" s="27"/>
      <c r="AF857" s="27" t="s">
        <v>855</v>
      </c>
      <c r="AG857" s="27">
        <v>0</v>
      </c>
      <c r="AH857" s="27"/>
      <c r="AI857" s="27" t="s">
        <v>796</v>
      </c>
      <c r="AJ857" s="27">
        <v>20</v>
      </c>
      <c r="AK857" s="27"/>
      <c r="AL857" s="27" t="s">
        <v>801</v>
      </c>
      <c r="AM857" s="27">
        <v>20</v>
      </c>
      <c r="AN857" s="27"/>
      <c r="AO857" s="27" t="s">
        <v>798</v>
      </c>
      <c r="AP857" s="27">
        <v>20</v>
      </c>
      <c r="AQ857" s="27"/>
      <c r="AR857" s="27" t="s">
        <v>150</v>
      </c>
      <c r="AS857" s="27">
        <v>20</v>
      </c>
      <c r="AT857" s="27"/>
      <c r="AU857" s="27" t="s">
        <v>799</v>
      </c>
      <c r="AV857" s="27">
        <v>20</v>
      </c>
      <c r="AW857" s="27"/>
      <c r="AX857" s="27"/>
      <c r="AY857" s="27"/>
      <c r="AZ857" s="27"/>
    </row>
    <row r="858" spans="1:52" x14ac:dyDescent="0.25">
      <c r="A858" s="27" t="s">
        <v>2035</v>
      </c>
      <c r="B858" s="27" t="s">
        <v>2036</v>
      </c>
      <c r="C858" s="27" t="s">
        <v>142</v>
      </c>
      <c r="D858" s="27"/>
      <c r="E858" s="19">
        <v>100</v>
      </c>
      <c r="F858" s="27"/>
      <c r="G858" s="27"/>
      <c r="H858" s="27"/>
      <c r="I858" s="27"/>
      <c r="J858" s="27"/>
      <c r="K858" s="11">
        <v>2555</v>
      </c>
      <c r="L858" s="27"/>
      <c r="M858" s="27"/>
      <c r="N858" s="27" t="s">
        <v>255</v>
      </c>
      <c r="O858" s="27"/>
      <c r="P858" s="27"/>
      <c r="Q858" s="27" t="s">
        <v>197</v>
      </c>
      <c r="R858" s="27"/>
      <c r="S858" s="27"/>
      <c r="T858" s="27" t="s">
        <v>162</v>
      </c>
      <c r="U858" s="27"/>
      <c r="V858" s="27"/>
      <c r="W858" s="27" t="s">
        <v>854</v>
      </c>
      <c r="X858" s="27"/>
      <c r="Y858" s="27"/>
      <c r="Z858" s="27" t="s">
        <v>150</v>
      </c>
      <c r="AA858" s="27"/>
      <c r="AB858" s="27"/>
      <c r="AC858" s="27" t="s">
        <v>796</v>
      </c>
      <c r="AD858" s="27">
        <v>0</v>
      </c>
      <c r="AE858" s="27"/>
      <c r="AF858" s="27" t="s">
        <v>801</v>
      </c>
      <c r="AG858" s="27">
        <v>0</v>
      </c>
      <c r="AH858" s="27"/>
      <c r="AI858" s="27" t="s">
        <v>796</v>
      </c>
      <c r="AJ858" s="27">
        <v>20</v>
      </c>
      <c r="AK858" s="27"/>
      <c r="AL858" s="27" t="s">
        <v>801</v>
      </c>
      <c r="AM858" s="27">
        <v>20</v>
      </c>
      <c r="AN858" s="27"/>
      <c r="AO858" s="27" t="s">
        <v>798</v>
      </c>
      <c r="AP858" s="27">
        <v>20</v>
      </c>
      <c r="AQ858" s="27"/>
      <c r="AR858" s="27" t="s">
        <v>150</v>
      </c>
      <c r="AS858" s="27">
        <v>20</v>
      </c>
      <c r="AT858" s="27"/>
      <c r="AU858" s="27" t="s">
        <v>799</v>
      </c>
      <c r="AV858" s="27">
        <v>20</v>
      </c>
      <c r="AW858" s="27"/>
      <c r="AX858" s="27"/>
      <c r="AY858" s="27"/>
      <c r="AZ858" s="27"/>
    </row>
    <row r="859" spans="1:52" x14ac:dyDescent="0.25">
      <c r="A859" s="27" t="s">
        <v>2037</v>
      </c>
      <c r="B859" s="27" t="s">
        <v>2038</v>
      </c>
      <c r="C859" s="27" t="s">
        <v>142</v>
      </c>
      <c r="D859" s="27"/>
      <c r="E859" s="19">
        <v>100</v>
      </c>
      <c r="F859" s="27"/>
      <c r="G859" s="27"/>
      <c r="H859" s="27"/>
      <c r="I859" s="27"/>
      <c r="J859" s="27"/>
      <c r="K859" s="11">
        <v>2472</v>
      </c>
      <c r="L859" s="27"/>
      <c r="M859" s="27"/>
      <c r="N859" s="27" t="s">
        <v>804</v>
      </c>
      <c r="O859" s="27"/>
      <c r="P859" s="27"/>
      <c r="Q859" s="27" t="s">
        <v>146</v>
      </c>
      <c r="R859" s="27"/>
      <c r="S859" s="27"/>
      <c r="T859" s="27" t="s">
        <v>2039</v>
      </c>
      <c r="U859" s="27"/>
      <c r="V859" s="27"/>
      <c r="W859" s="27" t="s">
        <v>854</v>
      </c>
      <c r="X859" s="27"/>
      <c r="Y859" s="27"/>
      <c r="Z859" s="27" t="s">
        <v>258</v>
      </c>
      <c r="AA859" s="27"/>
      <c r="AB859" s="27"/>
      <c r="AC859" s="27"/>
      <c r="AD859" s="27">
        <v>0</v>
      </c>
      <c r="AE859" s="27"/>
      <c r="AF859" s="27"/>
      <c r="AG859" s="27">
        <v>0</v>
      </c>
      <c r="AH859" s="27"/>
      <c r="AI859" s="27" t="s">
        <v>796</v>
      </c>
      <c r="AJ859" s="27">
        <v>20</v>
      </c>
      <c r="AK859" s="27"/>
      <c r="AL859" s="27" t="s">
        <v>801</v>
      </c>
      <c r="AM859" s="27">
        <v>20</v>
      </c>
      <c r="AN859" s="27"/>
      <c r="AO859" s="27" t="s">
        <v>798</v>
      </c>
      <c r="AP859" s="27">
        <v>20</v>
      </c>
      <c r="AQ859" s="27"/>
      <c r="AR859" s="27" t="s">
        <v>150</v>
      </c>
      <c r="AS859" s="27">
        <v>20</v>
      </c>
      <c r="AT859" s="27"/>
      <c r="AU859" s="27" t="s">
        <v>799</v>
      </c>
      <c r="AV859" s="27">
        <v>20</v>
      </c>
      <c r="AW859" s="27"/>
      <c r="AX859" s="27"/>
      <c r="AY859" s="27"/>
      <c r="AZ859" s="27"/>
    </row>
    <row r="860" spans="1:52" x14ac:dyDescent="0.25">
      <c r="A860" s="27" t="s">
        <v>2045</v>
      </c>
      <c r="B860" s="27" t="s">
        <v>2046</v>
      </c>
      <c r="C860" s="27" t="s">
        <v>142</v>
      </c>
      <c r="D860" s="27"/>
      <c r="E860" s="19">
        <v>100</v>
      </c>
      <c r="F860" s="27"/>
      <c r="G860" s="27"/>
      <c r="H860" s="27"/>
      <c r="I860" s="27"/>
      <c r="J860" s="27"/>
      <c r="K860" s="11">
        <v>2555</v>
      </c>
      <c r="L860" s="27"/>
      <c r="M860" s="27"/>
      <c r="N860" s="27" t="s">
        <v>255</v>
      </c>
      <c r="O860" s="27"/>
      <c r="P860" s="27"/>
      <c r="Q860" s="27" t="s">
        <v>197</v>
      </c>
      <c r="R860" s="27"/>
      <c r="S860" s="27"/>
      <c r="T860" s="27" t="s">
        <v>147</v>
      </c>
      <c r="U860" s="27"/>
      <c r="V860" s="27"/>
      <c r="W860" s="27" t="s">
        <v>854</v>
      </c>
      <c r="X860" s="27"/>
      <c r="Y860" s="27"/>
      <c r="Z860" s="27" t="s">
        <v>150</v>
      </c>
      <c r="AA860" s="27"/>
      <c r="AB860" s="27"/>
      <c r="AC860" s="27" t="s">
        <v>796</v>
      </c>
      <c r="AD860" s="27">
        <v>0</v>
      </c>
      <c r="AE860" s="27"/>
      <c r="AF860" s="27" t="s">
        <v>801</v>
      </c>
      <c r="AG860" s="27">
        <v>0</v>
      </c>
      <c r="AH860" s="27"/>
      <c r="AI860" s="27" t="s">
        <v>796</v>
      </c>
      <c r="AJ860" s="27">
        <v>20</v>
      </c>
      <c r="AK860" s="27"/>
      <c r="AL860" s="27" t="s">
        <v>801</v>
      </c>
      <c r="AM860" s="27">
        <v>20</v>
      </c>
      <c r="AN860" s="27"/>
      <c r="AO860" s="27" t="s">
        <v>798</v>
      </c>
      <c r="AP860" s="27">
        <v>20</v>
      </c>
      <c r="AQ860" s="27"/>
      <c r="AR860" s="27" t="s">
        <v>150</v>
      </c>
      <c r="AS860" s="27">
        <v>20</v>
      </c>
      <c r="AT860" s="27"/>
      <c r="AU860" s="27" t="s">
        <v>799</v>
      </c>
      <c r="AV860" s="27">
        <v>20</v>
      </c>
      <c r="AW860" s="27"/>
      <c r="AX860" s="27"/>
      <c r="AY860" s="27"/>
      <c r="AZ860" s="27"/>
    </row>
    <row r="861" spans="1:52" x14ac:dyDescent="0.25">
      <c r="A861" s="27" t="s">
        <v>2040</v>
      </c>
      <c r="B861" s="27" t="s">
        <v>2041</v>
      </c>
      <c r="C861" s="27" t="s">
        <v>142</v>
      </c>
      <c r="D861" s="27"/>
      <c r="E861" s="19">
        <v>100</v>
      </c>
      <c r="F861" s="27"/>
      <c r="G861" s="27"/>
      <c r="H861" s="27"/>
      <c r="I861" s="27"/>
      <c r="J861" s="27"/>
      <c r="K861" s="11">
        <v>2472</v>
      </c>
      <c r="L861" s="27"/>
      <c r="M861" s="27"/>
      <c r="N861" s="27" t="s">
        <v>804</v>
      </c>
      <c r="O861" s="27"/>
      <c r="P861" s="27"/>
      <c r="Q861" s="27" t="s">
        <v>146</v>
      </c>
      <c r="R861" s="27"/>
      <c r="S861" s="27"/>
      <c r="T861" s="27" t="s">
        <v>795</v>
      </c>
      <c r="U861" s="27"/>
      <c r="V861" s="27"/>
      <c r="W861" s="27" t="s">
        <v>854</v>
      </c>
      <c r="X861" s="27"/>
      <c r="Y861" s="27"/>
      <c r="Z861" s="27" t="s">
        <v>258</v>
      </c>
      <c r="AA861" s="27"/>
      <c r="AB861" s="27"/>
      <c r="AC861" s="27"/>
      <c r="AD861" s="27">
        <v>0</v>
      </c>
      <c r="AE861" s="27"/>
      <c r="AF861" s="27"/>
      <c r="AG861" s="27">
        <v>0</v>
      </c>
      <c r="AH861" s="27"/>
      <c r="AI861" s="27" t="s">
        <v>796</v>
      </c>
      <c r="AJ861" s="27">
        <v>20</v>
      </c>
      <c r="AK861" s="27"/>
      <c r="AL861" s="27" t="s">
        <v>801</v>
      </c>
      <c r="AM861" s="27">
        <v>20</v>
      </c>
      <c r="AN861" s="27"/>
      <c r="AO861" s="27" t="s">
        <v>798</v>
      </c>
      <c r="AP861" s="27">
        <v>20</v>
      </c>
      <c r="AQ861" s="27"/>
      <c r="AR861" s="27" t="s">
        <v>150</v>
      </c>
      <c r="AS861" s="27">
        <v>20</v>
      </c>
      <c r="AT861" s="27"/>
      <c r="AU861" s="27" t="s">
        <v>799</v>
      </c>
      <c r="AV861" s="27">
        <v>20</v>
      </c>
      <c r="AW861" s="27"/>
      <c r="AX861" s="27"/>
      <c r="AY861" s="27"/>
      <c r="AZ861" s="27"/>
    </row>
    <row r="862" spans="1:52" x14ac:dyDescent="0.25">
      <c r="A862" s="27" t="s">
        <v>2042</v>
      </c>
      <c r="B862" s="27" t="s">
        <v>2043</v>
      </c>
      <c r="C862" s="27" t="s">
        <v>142</v>
      </c>
      <c r="D862" s="27"/>
      <c r="E862" s="19">
        <v>80</v>
      </c>
      <c r="F862" s="27"/>
      <c r="G862" s="27"/>
      <c r="H862" s="27"/>
      <c r="I862" s="27"/>
      <c r="J862" s="27"/>
      <c r="K862" s="11">
        <v>2472</v>
      </c>
      <c r="L862" s="27"/>
      <c r="M862" s="27"/>
      <c r="N862" s="27" t="s">
        <v>804</v>
      </c>
      <c r="O862" s="27"/>
      <c r="P862" s="27"/>
      <c r="Q862" s="27" t="s">
        <v>146</v>
      </c>
      <c r="R862" s="27"/>
      <c r="S862" s="27"/>
      <c r="T862" s="27" t="s">
        <v>2044</v>
      </c>
      <c r="U862" s="27"/>
      <c r="V862" s="27"/>
      <c r="W862" s="27" t="s">
        <v>854</v>
      </c>
      <c r="X862" s="27"/>
      <c r="Y862" s="27"/>
      <c r="Z862" s="27" t="s">
        <v>258</v>
      </c>
      <c r="AA862" s="27"/>
      <c r="AB862" s="27"/>
      <c r="AC862" s="27"/>
      <c r="AD862" s="27">
        <v>0</v>
      </c>
      <c r="AE862" s="27"/>
      <c r="AF862" s="27"/>
      <c r="AG862" s="27">
        <v>0</v>
      </c>
      <c r="AH862" s="27"/>
      <c r="AI862" s="27" t="s">
        <v>796</v>
      </c>
      <c r="AJ862" s="27">
        <v>20</v>
      </c>
      <c r="AK862" s="27"/>
      <c r="AL862" s="27" t="s">
        <v>797</v>
      </c>
      <c r="AM862" s="27">
        <v>0</v>
      </c>
      <c r="AN862" s="27"/>
      <c r="AO862" s="27" t="s">
        <v>798</v>
      </c>
      <c r="AP862" s="27">
        <v>20</v>
      </c>
      <c r="AQ862" s="27"/>
      <c r="AR862" s="27" t="s">
        <v>150</v>
      </c>
      <c r="AS862" s="27">
        <v>20</v>
      </c>
      <c r="AT862" s="27"/>
      <c r="AU862" s="27" t="s">
        <v>799</v>
      </c>
      <c r="AV862" s="27">
        <v>20</v>
      </c>
      <c r="AW862" s="27"/>
      <c r="AX862" s="27"/>
      <c r="AY862" s="27"/>
      <c r="AZ862" s="27"/>
    </row>
    <row r="863" spans="1:52" x14ac:dyDescent="0.25">
      <c r="A863" s="27" t="s">
        <v>2047</v>
      </c>
      <c r="B863" s="27" t="s">
        <v>2048</v>
      </c>
      <c r="C863" s="27" t="s">
        <v>142</v>
      </c>
      <c r="D863" s="27"/>
      <c r="E863" s="19">
        <v>100</v>
      </c>
      <c r="F863" s="27"/>
      <c r="G863" s="27"/>
      <c r="H863" s="27"/>
      <c r="I863" s="27"/>
      <c r="J863" s="27"/>
      <c r="K863" s="11">
        <v>2472</v>
      </c>
      <c r="L863" s="27"/>
      <c r="M863" s="27"/>
      <c r="N863" s="27" t="s">
        <v>804</v>
      </c>
      <c r="O863" s="27"/>
      <c r="P863" s="27"/>
      <c r="Q863" s="27" t="s">
        <v>146</v>
      </c>
      <c r="R863" s="27"/>
      <c r="S863" s="27"/>
      <c r="T863" s="27" t="s">
        <v>795</v>
      </c>
      <c r="U863" s="27"/>
      <c r="V863" s="27"/>
      <c r="W863" s="27" t="s">
        <v>854</v>
      </c>
      <c r="X863" s="27"/>
      <c r="Y863" s="27"/>
      <c r="Z863" s="27" t="s">
        <v>258</v>
      </c>
      <c r="AA863" s="27"/>
      <c r="AB863" s="27"/>
      <c r="AC863" s="27"/>
      <c r="AD863" s="27">
        <v>0</v>
      </c>
      <c r="AE863" s="27"/>
      <c r="AF863" s="27"/>
      <c r="AG863" s="27">
        <v>0</v>
      </c>
      <c r="AH863" s="27"/>
      <c r="AI863" s="27" t="s">
        <v>796</v>
      </c>
      <c r="AJ863" s="27">
        <v>20</v>
      </c>
      <c r="AK863" s="27"/>
      <c r="AL863" s="27" t="s">
        <v>801</v>
      </c>
      <c r="AM863" s="27">
        <v>20</v>
      </c>
      <c r="AN863" s="27"/>
      <c r="AO863" s="27" t="s">
        <v>798</v>
      </c>
      <c r="AP863" s="27">
        <v>20</v>
      </c>
      <c r="AQ863" s="27"/>
      <c r="AR863" s="27" t="s">
        <v>150</v>
      </c>
      <c r="AS863" s="27">
        <v>20</v>
      </c>
      <c r="AT863" s="27"/>
      <c r="AU863" s="27" t="s">
        <v>799</v>
      </c>
      <c r="AV863" s="27">
        <v>20</v>
      </c>
      <c r="AW863" s="27"/>
      <c r="AX863" s="27"/>
      <c r="AY863" s="27"/>
      <c r="AZ863" s="27"/>
    </row>
    <row r="864" spans="1:52" x14ac:dyDescent="0.25">
      <c r="A864" s="27" t="s">
        <v>2049</v>
      </c>
      <c r="B864" s="27" t="s">
        <v>2050</v>
      </c>
      <c r="C864" s="27" t="s">
        <v>142</v>
      </c>
      <c r="D864" s="27"/>
      <c r="E864" s="19">
        <v>100</v>
      </c>
      <c r="F864" s="27"/>
      <c r="G864" s="27"/>
      <c r="H864" s="27"/>
      <c r="I864" s="27"/>
      <c r="J864" s="27"/>
      <c r="K864" s="11">
        <v>2472</v>
      </c>
      <c r="L864" s="27"/>
      <c r="M864" s="27"/>
      <c r="N864" s="27" t="s">
        <v>804</v>
      </c>
      <c r="O864" s="27"/>
      <c r="P864" s="27"/>
      <c r="Q864" s="27" t="s">
        <v>146</v>
      </c>
      <c r="R864" s="27"/>
      <c r="S864" s="27"/>
      <c r="T864" s="27" t="s">
        <v>795</v>
      </c>
      <c r="U864" s="27"/>
      <c r="V864" s="27"/>
      <c r="W864" s="27" t="s">
        <v>854</v>
      </c>
      <c r="X864" s="27"/>
      <c r="Y864" s="27"/>
      <c r="Z864" s="27" t="s">
        <v>150</v>
      </c>
      <c r="AA864" s="27"/>
      <c r="AB864" s="27"/>
      <c r="AC864" s="27" t="s">
        <v>796</v>
      </c>
      <c r="AD864" s="27">
        <v>0</v>
      </c>
      <c r="AE864" s="27"/>
      <c r="AF864" s="27" t="s">
        <v>797</v>
      </c>
      <c r="AG864" s="27">
        <v>0</v>
      </c>
      <c r="AH864" s="27"/>
      <c r="AI864" s="27" t="s">
        <v>796</v>
      </c>
      <c r="AJ864" s="27">
        <v>20</v>
      </c>
      <c r="AK864" s="27"/>
      <c r="AL864" s="27" t="s">
        <v>801</v>
      </c>
      <c r="AM864" s="27">
        <v>20</v>
      </c>
      <c r="AN864" s="27"/>
      <c r="AO864" s="27" t="s">
        <v>798</v>
      </c>
      <c r="AP864" s="27">
        <v>20</v>
      </c>
      <c r="AQ864" s="27"/>
      <c r="AR864" s="27" t="s">
        <v>150</v>
      </c>
      <c r="AS864" s="27">
        <v>20</v>
      </c>
      <c r="AT864" s="27"/>
      <c r="AU864" s="27" t="s">
        <v>799</v>
      </c>
      <c r="AV864" s="27">
        <v>20</v>
      </c>
      <c r="AW864" s="27"/>
      <c r="AX864" s="27"/>
      <c r="AY864" s="27"/>
      <c r="AZ864" s="27"/>
    </row>
    <row r="865" spans="1:52" x14ac:dyDescent="0.25">
      <c r="A865" s="27" t="s">
        <v>2051</v>
      </c>
      <c r="B865" s="27" t="s">
        <v>2052</v>
      </c>
      <c r="C865" s="27" t="s">
        <v>142</v>
      </c>
      <c r="D865" s="27"/>
      <c r="E865" s="19">
        <v>100</v>
      </c>
      <c r="F865" s="27"/>
      <c r="G865" s="27"/>
      <c r="H865" s="27"/>
      <c r="I865" s="27"/>
      <c r="J865" s="27"/>
      <c r="K865" s="11">
        <v>2472</v>
      </c>
      <c r="L865" s="27"/>
      <c r="M865" s="27"/>
      <c r="N865" s="27" t="s">
        <v>804</v>
      </c>
      <c r="O865" s="27"/>
      <c r="P865" s="27"/>
      <c r="Q865" s="27" t="s">
        <v>146</v>
      </c>
      <c r="R865" s="27"/>
      <c r="S865" s="27"/>
      <c r="T865" s="27" t="s">
        <v>795</v>
      </c>
      <c r="U865" s="27"/>
      <c r="V865" s="27"/>
      <c r="W865" s="27" t="s">
        <v>854</v>
      </c>
      <c r="X865" s="27"/>
      <c r="Y865" s="27"/>
      <c r="Z865" s="27" t="s">
        <v>258</v>
      </c>
      <c r="AA865" s="27"/>
      <c r="AB865" s="27"/>
      <c r="AC865" s="27"/>
      <c r="AD865" s="27">
        <v>0</v>
      </c>
      <c r="AE865" s="27"/>
      <c r="AF865" s="27"/>
      <c r="AG865" s="27">
        <v>0</v>
      </c>
      <c r="AH865" s="27"/>
      <c r="AI865" s="27" t="s">
        <v>796</v>
      </c>
      <c r="AJ865" s="27">
        <v>20</v>
      </c>
      <c r="AK865" s="27"/>
      <c r="AL865" s="27" t="s">
        <v>801</v>
      </c>
      <c r="AM865" s="27">
        <v>20</v>
      </c>
      <c r="AN865" s="27"/>
      <c r="AO865" s="27" t="s">
        <v>798</v>
      </c>
      <c r="AP865" s="27">
        <v>20</v>
      </c>
      <c r="AQ865" s="27"/>
      <c r="AR865" s="27" t="s">
        <v>150</v>
      </c>
      <c r="AS865" s="27">
        <v>20</v>
      </c>
      <c r="AT865" s="27"/>
      <c r="AU865" s="27" t="s">
        <v>799</v>
      </c>
      <c r="AV865" s="27">
        <v>20</v>
      </c>
      <c r="AW865" s="27"/>
      <c r="AX865" s="27"/>
      <c r="AY865" s="27"/>
      <c r="AZ865" s="27"/>
    </row>
    <row r="866" spans="1:52" x14ac:dyDescent="0.25">
      <c r="A866" s="27" t="s">
        <v>2053</v>
      </c>
      <c r="B866" s="27" t="s">
        <v>2054</v>
      </c>
      <c r="C866" s="27" t="s">
        <v>142</v>
      </c>
      <c r="D866" s="27"/>
      <c r="E866" s="19">
        <v>100</v>
      </c>
      <c r="F866" s="27"/>
      <c r="G866" s="27"/>
      <c r="H866" s="27"/>
      <c r="I866" s="27"/>
      <c r="J866" s="27"/>
      <c r="K866" s="11">
        <v>2472</v>
      </c>
      <c r="L866" s="27"/>
      <c r="M866" s="27"/>
      <c r="N866" s="27" t="s">
        <v>804</v>
      </c>
      <c r="O866" s="27"/>
      <c r="P866" s="27"/>
      <c r="Q866" s="27" t="s">
        <v>146</v>
      </c>
      <c r="R866" s="27"/>
      <c r="S866" s="27"/>
      <c r="T866" s="27" t="s">
        <v>795</v>
      </c>
      <c r="U866" s="27"/>
      <c r="V866" s="27"/>
      <c r="W866" s="27" t="s">
        <v>854</v>
      </c>
      <c r="X866" s="27"/>
      <c r="Y866" s="27"/>
      <c r="Z866" s="27" t="s">
        <v>258</v>
      </c>
      <c r="AA866" s="27"/>
      <c r="AB866" s="27"/>
      <c r="AC866" s="27"/>
      <c r="AD866" s="27">
        <v>0</v>
      </c>
      <c r="AE866" s="27"/>
      <c r="AF866" s="27"/>
      <c r="AG866" s="27">
        <v>0</v>
      </c>
      <c r="AH866" s="27"/>
      <c r="AI866" s="27" t="s">
        <v>796</v>
      </c>
      <c r="AJ866" s="27">
        <v>20</v>
      </c>
      <c r="AK866" s="27"/>
      <c r="AL866" s="27" t="s">
        <v>801</v>
      </c>
      <c r="AM866" s="27">
        <v>20</v>
      </c>
      <c r="AN866" s="27"/>
      <c r="AO866" s="27" t="s">
        <v>798</v>
      </c>
      <c r="AP866" s="27">
        <v>20</v>
      </c>
      <c r="AQ866" s="27"/>
      <c r="AR866" s="27" t="s">
        <v>150</v>
      </c>
      <c r="AS866" s="27">
        <v>20</v>
      </c>
      <c r="AT866" s="27"/>
      <c r="AU866" s="27" t="s">
        <v>799</v>
      </c>
      <c r="AV866" s="27">
        <v>20</v>
      </c>
      <c r="AW866" s="27"/>
      <c r="AX866" s="27"/>
      <c r="AY866" s="27"/>
      <c r="AZ866" s="27"/>
    </row>
    <row r="867" spans="1:52" x14ac:dyDescent="0.25">
      <c r="A867" s="27" t="s">
        <v>2055</v>
      </c>
      <c r="B867" s="27" t="s">
        <v>2056</v>
      </c>
      <c r="C867" s="27" t="s">
        <v>142</v>
      </c>
      <c r="D867" s="27"/>
      <c r="E867" s="19">
        <v>100</v>
      </c>
      <c r="F867" s="27"/>
      <c r="G867" s="27"/>
      <c r="H867" s="27"/>
      <c r="I867" s="27"/>
      <c r="J867" s="27"/>
      <c r="K867" s="11">
        <v>2472</v>
      </c>
      <c r="L867" s="27"/>
      <c r="M867" s="27"/>
      <c r="N867" s="27" t="s">
        <v>804</v>
      </c>
      <c r="O867" s="27"/>
      <c r="P867" s="27"/>
      <c r="Q867" s="27" t="s">
        <v>146</v>
      </c>
      <c r="R867" s="27"/>
      <c r="S867" s="27"/>
      <c r="T867" s="27" t="s">
        <v>795</v>
      </c>
      <c r="U867" s="27"/>
      <c r="V867" s="27"/>
      <c r="W867" s="27" t="s">
        <v>854</v>
      </c>
      <c r="X867" s="27"/>
      <c r="Y867" s="27"/>
      <c r="Z867" s="27" t="s">
        <v>258</v>
      </c>
      <c r="AA867" s="27"/>
      <c r="AB867" s="27"/>
      <c r="AC867" s="27"/>
      <c r="AD867" s="27">
        <v>0</v>
      </c>
      <c r="AE867" s="27"/>
      <c r="AF867" s="27"/>
      <c r="AG867" s="27">
        <v>0</v>
      </c>
      <c r="AH867" s="27"/>
      <c r="AI867" s="27" t="s">
        <v>796</v>
      </c>
      <c r="AJ867" s="27">
        <v>20</v>
      </c>
      <c r="AK867" s="27"/>
      <c r="AL867" s="27" t="s">
        <v>801</v>
      </c>
      <c r="AM867" s="27">
        <v>20</v>
      </c>
      <c r="AN867" s="27"/>
      <c r="AO867" s="27" t="s">
        <v>798</v>
      </c>
      <c r="AP867" s="27">
        <v>20</v>
      </c>
      <c r="AQ867" s="27"/>
      <c r="AR867" s="27" t="s">
        <v>150</v>
      </c>
      <c r="AS867" s="27">
        <v>20</v>
      </c>
      <c r="AT867" s="27"/>
      <c r="AU867" s="27" t="s">
        <v>799</v>
      </c>
      <c r="AV867" s="27">
        <v>20</v>
      </c>
      <c r="AW867" s="27"/>
      <c r="AX867" s="27"/>
      <c r="AY867" s="27"/>
      <c r="AZ867" s="27"/>
    </row>
    <row r="868" spans="1:52" x14ac:dyDescent="0.25">
      <c r="A868" s="27" t="s">
        <v>2057</v>
      </c>
      <c r="B868" s="27" t="s">
        <v>2058</v>
      </c>
      <c r="C868" s="27" t="s">
        <v>142</v>
      </c>
      <c r="D868" s="27"/>
      <c r="E868" s="19">
        <v>100</v>
      </c>
      <c r="F868" s="27"/>
      <c r="G868" s="27"/>
      <c r="H868" s="27"/>
      <c r="I868" s="27"/>
      <c r="J868" s="27"/>
      <c r="K868" s="11">
        <v>2472</v>
      </c>
      <c r="L868" s="27"/>
      <c r="M868" s="27"/>
      <c r="N868" s="27" t="s">
        <v>804</v>
      </c>
      <c r="O868" s="27"/>
      <c r="P868" s="27"/>
      <c r="Q868" s="27" t="s">
        <v>146</v>
      </c>
      <c r="R868" s="27"/>
      <c r="S868" s="27"/>
      <c r="T868" s="27" t="s">
        <v>795</v>
      </c>
      <c r="U868" s="27"/>
      <c r="V868" s="27"/>
      <c r="W868" s="27" t="s">
        <v>854</v>
      </c>
      <c r="X868" s="27"/>
      <c r="Y868" s="27"/>
      <c r="Z868" s="27" t="s">
        <v>258</v>
      </c>
      <c r="AA868" s="27"/>
      <c r="AB868" s="27"/>
      <c r="AC868" s="27"/>
      <c r="AD868" s="27">
        <v>0</v>
      </c>
      <c r="AE868" s="27"/>
      <c r="AF868" s="27"/>
      <c r="AG868" s="27">
        <v>0</v>
      </c>
      <c r="AH868" s="27"/>
      <c r="AI868" s="27" t="s">
        <v>796</v>
      </c>
      <c r="AJ868" s="27">
        <v>20</v>
      </c>
      <c r="AK868" s="27"/>
      <c r="AL868" s="27" t="s">
        <v>801</v>
      </c>
      <c r="AM868" s="27">
        <v>20</v>
      </c>
      <c r="AN868" s="27"/>
      <c r="AO868" s="27" t="s">
        <v>798</v>
      </c>
      <c r="AP868" s="27">
        <v>20</v>
      </c>
      <c r="AQ868" s="27"/>
      <c r="AR868" s="27" t="s">
        <v>150</v>
      </c>
      <c r="AS868" s="27">
        <v>20</v>
      </c>
      <c r="AT868" s="27"/>
      <c r="AU868" s="27" t="s">
        <v>799</v>
      </c>
      <c r="AV868" s="27">
        <v>20</v>
      </c>
      <c r="AW868" s="27"/>
      <c r="AX868" s="27"/>
      <c r="AY868" s="27"/>
      <c r="AZ868" s="27"/>
    </row>
    <row r="869" spans="1:52" x14ac:dyDescent="0.25">
      <c r="A869" s="27" t="s">
        <v>2059</v>
      </c>
      <c r="B869" s="27" t="s">
        <v>2060</v>
      </c>
      <c r="C869" s="27" t="s">
        <v>142</v>
      </c>
      <c r="D869" s="27"/>
      <c r="E869" s="19">
        <v>100</v>
      </c>
      <c r="F869" s="27"/>
      <c r="G869" s="27"/>
      <c r="H869" s="27"/>
      <c r="I869" s="27"/>
      <c r="J869" s="27"/>
      <c r="K869" s="11">
        <v>2472</v>
      </c>
      <c r="L869" s="27"/>
      <c r="M869" s="27"/>
      <c r="N869" s="27" t="s">
        <v>804</v>
      </c>
      <c r="O869" s="27"/>
      <c r="P869" s="27"/>
      <c r="Q869" s="27" t="s">
        <v>146</v>
      </c>
      <c r="R869" s="27"/>
      <c r="S869" s="27"/>
      <c r="T869" s="27" t="s">
        <v>2006</v>
      </c>
      <c r="U869" s="27"/>
      <c r="V869" s="27"/>
      <c r="W869" s="27" t="s">
        <v>854</v>
      </c>
      <c r="X869" s="27"/>
      <c r="Y869" s="27"/>
      <c r="Z869" s="27" t="s">
        <v>258</v>
      </c>
      <c r="AA869" s="27"/>
      <c r="AB869" s="27"/>
      <c r="AC869" s="27"/>
      <c r="AD869" s="27">
        <v>0</v>
      </c>
      <c r="AE869" s="27"/>
      <c r="AF869" s="27"/>
      <c r="AG869" s="27">
        <v>0</v>
      </c>
      <c r="AH869" s="27"/>
      <c r="AI869" s="27" t="s">
        <v>796</v>
      </c>
      <c r="AJ869" s="27">
        <v>20</v>
      </c>
      <c r="AK869" s="27"/>
      <c r="AL869" s="27" t="s">
        <v>801</v>
      </c>
      <c r="AM869" s="27">
        <v>20</v>
      </c>
      <c r="AN869" s="27"/>
      <c r="AO869" s="27" t="s">
        <v>798</v>
      </c>
      <c r="AP869" s="27">
        <v>20</v>
      </c>
      <c r="AQ869" s="27"/>
      <c r="AR869" s="27" t="s">
        <v>150</v>
      </c>
      <c r="AS869" s="27">
        <v>20</v>
      </c>
      <c r="AT869" s="27"/>
      <c r="AU869" s="27" t="s">
        <v>799</v>
      </c>
      <c r="AV869" s="27">
        <v>20</v>
      </c>
      <c r="AW869" s="27"/>
      <c r="AX869" s="27"/>
      <c r="AY869" s="27"/>
      <c r="AZ869" s="27"/>
    </row>
    <row r="870" spans="1:52" x14ac:dyDescent="0.25">
      <c r="A870" s="27" t="s">
        <v>2061</v>
      </c>
      <c r="B870" s="27" t="s">
        <v>2062</v>
      </c>
      <c r="C870" s="27" t="s">
        <v>142</v>
      </c>
      <c r="D870" s="27"/>
      <c r="E870" s="19">
        <v>100</v>
      </c>
      <c r="F870" s="27"/>
      <c r="G870" s="27"/>
      <c r="H870" s="27"/>
      <c r="I870" s="27"/>
      <c r="J870" s="27"/>
      <c r="K870" s="11">
        <v>2555</v>
      </c>
      <c r="L870" s="27"/>
      <c r="M870" s="27"/>
      <c r="N870" s="27" t="s">
        <v>255</v>
      </c>
      <c r="O870" s="27"/>
      <c r="P870" s="27"/>
      <c r="Q870" s="27" t="s">
        <v>197</v>
      </c>
      <c r="R870" s="27"/>
      <c r="S870" s="27"/>
      <c r="T870" s="27" t="s">
        <v>171</v>
      </c>
      <c r="U870" s="27"/>
      <c r="V870" s="27"/>
      <c r="W870" s="27" t="s">
        <v>854</v>
      </c>
      <c r="X870" s="27"/>
      <c r="Y870" s="27"/>
      <c r="Z870" s="27" t="s">
        <v>150</v>
      </c>
      <c r="AA870" s="27"/>
      <c r="AB870" s="27"/>
      <c r="AC870" s="27" t="s">
        <v>796</v>
      </c>
      <c r="AD870" s="27">
        <v>0</v>
      </c>
      <c r="AE870" s="27"/>
      <c r="AF870" s="27" t="s">
        <v>801</v>
      </c>
      <c r="AG870" s="27">
        <v>0</v>
      </c>
      <c r="AH870" s="27"/>
      <c r="AI870" s="27" t="s">
        <v>796</v>
      </c>
      <c r="AJ870" s="27">
        <v>20</v>
      </c>
      <c r="AK870" s="27"/>
      <c r="AL870" s="27" t="s">
        <v>801</v>
      </c>
      <c r="AM870" s="27">
        <v>20</v>
      </c>
      <c r="AN870" s="27"/>
      <c r="AO870" s="27" t="s">
        <v>798</v>
      </c>
      <c r="AP870" s="27">
        <v>20</v>
      </c>
      <c r="AQ870" s="27"/>
      <c r="AR870" s="27" t="s">
        <v>150</v>
      </c>
      <c r="AS870" s="27">
        <v>20</v>
      </c>
      <c r="AT870" s="27"/>
      <c r="AU870" s="27" t="s">
        <v>799</v>
      </c>
      <c r="AV870" s="27">
        <v>20</v>
      </c>
      <c r="AW870" s="27"/>
      <c r="AX870" s="27"/>
      <c r="AY870" s="27"/>
      <c r="AZ870" s="27"/>
    </row>
    <row r="871" spans="1:52" x14ac:dyDescent="0.25">
      <c r="A871" s="27" t="s">
        <v>2063</v>
      </c>
      <c r="B871" s="27" t="s">
        <v>2064</v>
      </c>
      <c r="C871" s="27" t="s">
        <v>142</v>
      </c>
      <c r="D871" s="27"/>
      <c r="E871" s="19">
        <v>100</v>
      </c>
      <c r="F871" s="27"/>
      <c r="G871" s="27"/>
      <c r="H871" s="27"/>
      <c r="I871" s="27"/>
      <c r="J871" s="27"/>
      <c r="K871" s="11">
        <v>2317</v>
      </c>
      <c r="L871" s="27"/>
      <c r="M871" s="27"/>
      <c r="N871" s="27" t="s">
        <v>804</v>
      </c>
      <c r="O871" s="27"/>
      <c r="P871" s="27"/>
      <c r="Q871" s="27" t="s">
        <v>146</v>
      </c>
      <c r="R871" s="27"/>
      <c r="S871" s="27"/>
      <c r="T871" s="27" t="s">
        <v>162</v>
      </c>
      <c r="U871" s="27"/>
      <c r="V871" s="27"/>
      <c r="W871" s="27" t="s">
        <v>854</v>
      </c>
      <c r="X871" s="27"/>
      <c r="Y871" s="27"/>
      <c r="Z871" s="27" t="s">
        <v>258</v>
      </c>
      <c r="AA871" s="27"/>
      <c r="AB871" s="27"/>
      <c r="AC871" s="27"/>
      <c r="AD871" s="27">
        <v>0</v>
      </c>
      <c r="AE871" s="27"/>
      <c r="AF871" s="27"/>
      <c r="AG871" s="27">
        <v>0</v>
      </c>
      <c r="AH871" s="27"/>
      <c r="AI871" s="27" t="s">
        <v>796</v>
      </c>
      <c r="AJ871" s="27">
        <v>20</v>
      </c>
      <c r="AK871" s="27"/>
      <c r="AL871" s="27" t="s">
        <v>801</v>
      </c>
      <c r="AM871" s="27">
        <v>20</v>
      </c>
      <c r="AN871" s="27"/>
      <c r="AO871" s="27" t="s">
        <v>798</v>
      </c>
      <c r="AP871" s="27">
        <v>20</v>
      </c>
      <c r="AQ871" s="27"/>
      <c r="AR871" s="27" t="s">
        <v>150</v>
      </c>
      <c r="AS871" s="27">
        <v>20</v>
      </c>
      <c r="AT871" s="27"/>
      <c r="AU871" s="27" t="s">
        <v>799</v>
      </c>
      <c r="AV871" s="27">
        <v>20</v>
      </c>
      <c r="AW871" s="27"/>
      <c r="AX871" s="27"/>
      <c r="AY871" s="27"/>
      <c r="AZ871" s="27"/>
    </row>
    <row r="872" spans="1:52" x14ac:dyDescent="0.25">
      <c r="A872" s="27" t="s">
        <v>2065</v>
      </c>
      <c r="B872" s="27" t="s">
        <v>2066</v>
      </c>
      <c r="C872" s="27" t="s">
        <v>142</v>
      </c>
      <c r="D872" s="27"/>
      <c r="E872" s="19">
        <v>100</v>
      </c>
      <c r="F872" s="27"/>
      <c r="G872" s="27"/>
      <c r="H872" s="27"/>
      <c r="I872" s="27"/>
      <c r="J872" s="27"/>
      <c r="K872" s="11">
        <v>2105</v>
      </c>
      <c r="L872" s="27"/>
      <c r="M872" s="27"/>
      <c r="N872" s="27" t="s">
        <v>804</v>
      </c>
      <c r="O872" s="27"/>
      <c r="P872" s="27"/>
      <c r="Q872" s="27" t="s">
        <v>257</v>
      </c>
      <c r="R872" s="27"/>
      <c r="S872" s="27"/>
      <c r="T872" s="27" t="s">
        <v>171</v>
      </c>
      <c r="U872" s="27"/>
      <c r="V872" s="27"/>
      <c r="W872" s="27" t="s">
        <v>854</v>
      </c>
      <c r="X872" s="27"/>
      <c r="Y872" s="27"/>
      <c r="Z872" s="27" t="s">
        <v>258</v>
      </c>
      <c r="AA872" s="27"/>
      <c r="AB872" s="27"/>
      <c r="AC872" s="27"/>
      <c r="AD872" s="27">
        <v>0</v>
      </c>
      <c r="AE872" s="27"/>
      <c r="AF872" s="27"/>
      <c r="AG872" s="27">
        <v>0</v>
      </c>
      <c r="AH872" s="27"/>
      <c r="AI872" s="27" t="s">
        <v>796</v>
      </c>
      <c r="AJ872" s="27">
        <v>20</v>
      </c>
      <c r="AK872" s="27"/>
      <c r="AL872" s="27" t="s">
        <v>801</v>
      </c>
      <c r="AM872" s="27">
        <v>20</v>
      </c>
      <c r="AN872" s="27"/>
      <c r="AO872" s="27" t="s">
        <v>798</v>
      </c>
      <c r="AP872" s="27">
        <v>20</v>
      </c>
      <c r="AQ872" s="27"/>
      <c r="AR872" s="27" t="s">
        <v>150</v>
      </c>
      <c r="AS872" s="27">
        <v>20</v>
      </c>
      <c r="AT872" s="27"/>
      <c r="AU872" s="27" t="s">
        <v>799</v>
      </c>
      <c r="AV872" s="27">
        <v>20</v>
      </c>
      <c r="AW872" s="27"/>
      <c r="AX872" s="27" t="s">
        <v>2067</v>
      </c>
      <c r="AY872" s="27"/>
      <c r="AZ872" s="27"/>
    </row>
    <row r="873" spans="1:52" x14ac:dyDescent="0.25">
      <c r="A873" s="27" t="s">
        <v>2068</v>
      </c>
      <c r="B873" s="27" t="s">
        <v>2069</v>
      </c>
      <c r="C873" s="27" t="s">
        <v>142</v>
      </c>
      <c r="D873" s="27"/>
      <c r="E873" s="19">
        <v>100</v>
      </c>
      <c r="F873" s="27"/>
      <c r="G873" s="27"/>
      <c r="H873" s="27"/>
      <c r="I873" s="27"/>
      <c r="J873" s="27"/>
      <c r="K873" s="11">
        <v>2105</v>
      </c>
      <c r="L873" s="27"/>
      <c r="M873" s="27"/>
      <c r="N873" s="27" t="s">
        <v>804</v>
      </c>
      <c r="O873" s="27"/>
      <c r="P873" s="27"/>
      <c r="Q873" s="27" t="s">
        <v>257</v>
      </c>
      <c r="R873" s="27"/>
      <c r="S873" s="27"/>
      <c r="T873" s="27" t="s">
        <v>171</v>
      </c>
      <c r="U873" s="27"/>
      <c r="V873" s="27"/>
      <c r="W873" s="27" t="s">
        <v>854</v>
      </c>
      <c r="X873" s="27"/>
      <c r="Y873" s="27"/>
      <c r="Z873" s="27" t="s">
        <v>258</v>
      </c>
      <c r="AA873" s="27"/>
      <c r="AB873" s="27"/>
      <c r="AC873" s="27"/>
      <c r="AD873" s="27">
        <v>0</v>
      </c>
      <c r="AE873" s="27"/>
      <c r="AF873" s="27"/>
      <c r="AG873" s="27">
        <v>0</v>
      </c>
      <c r="AH873" s="27"/>
      <c r="AI873" s="27" t="s">
        <v>796</v>
      </c>
      <c r="AJ873" s="27">
        <v>20</v>
      </c>
      <c r="AK873" s="27"/>
      <c r="AL873" s="27" t="s">
        <v>801</v>
      </c>
      <c r="AM873" s="27">
        <v>20</v>
      </c>
      <c r="AN873" s="27"/>
      <c r="AO873" s="27" t="s">
        <v>798</v>
      </c>
      <c r="AP873" s="27">
        <v>20</v>
      </c>
      <c r="AQ873" s="27"/>
      <c r="AR873" s="27" t="s">
        <v>150</v>
      </c>
      <c r="AS873" s="27">
        <v>20</v>
      </c>
      <c r="AT873" s="27"/>
      <c r="AU873" s="27" t="s">
        <v>799</v>
      </c>
      <c r="AV873" s="27">
        <v>20</v>
      </c>
      <c r="AW873" s="27"/>
      <c r="AX873" s="27" t="s">
        <v>2070</v>
      </c>
      <c r="AY873" s="27"/>
      <c r="AZ873" s="27"/>
    </row>
    <row r="874" spans="1:52" x14ac:dyDescent="0.25">
      <c r="A874" s="27" t="s">
        <v>2071</v>
      </c>
      <c r="B874" s="27" t="s">
        <v>2072</v>
      </c>
      <c r="C874" s="27" t="s">
        <v>142</v>
      </c>
      <c r="D874" s="27"/>
      <c r="E874" s="19">
        <v>100</v>
      </c>
      <c r="F874" s="27"/>
      <c r="G874" s="27"/>
      <c r="H874" s="27"/>
      <c r="I874" s="27"/>
      <c r="J874" s="27"/>
      <c r="K874" s="11">
        <v>2105</v>
      </c>
      <c r="L874" s="27"/>
      <c r="M874" s="27"/>
      <c r="N874" s="27" t="s">
        <v>804</v>
      </c>
      <c r="O874" s="27"/>
      <c r="P874" s="27"/>
      <c r="Q874" s="27" t="s">
        <v>257</v>
      </c>
      <c r="R874" s="27"/>
      <c r="S874" s="27"/>
      <c r="T874" s="27" t="s">
        <v>171</v>
      </c>
      <c r="U874" s="27"/>
      <c r="V874" s="27"/>
      <c r="W874" s="27" t="s">
        <v>854</v>
      </c>
      <c r="X874" s="27"/>
      <c r="Y874" s="27"/>
      <c r="Z874" s="27" t="s">
        <v>258</v>
      </c>
      <c r="AA874" s="27"/>
      <c r="AB874" s="27"/>
      <c r="AC874" s="27"/>
      <c r="AD874" s="27">
        <v>0</v>
      </c>
      <c r="AE874" s="27"/>
      <c r="AF874" s="27"/>
      <c r="AG874" s="27">
        <v>0</v>
      </c>
      <c r="AH874" s="27"/>
      <c r="AI874" s="27" t="s">
        <v>796</v>
      </c>
      <c r="AJ874" s="27">
        <v>20</v>
      </c>
      <c r="AK874" s="27"/>
      <c r="AL874" s="27" t="s">
        <v>801</v>
      </c>
      <c r="AM874" s="27">
        <v>20</v>
      </c>
      <c r="AN874" s="27"/>
      <c r="AO874" s="27" t="s">
        <v>798</v>
      </c>
      <c r="AP874" s="27">
        <v>20</v>
      </c>
      <c r="AQ874" s="27"/>
      <c r="AR874" s="27" t="s">
        <v>150</v>
      </c>
      <c r="AS874" s="27">
        <v>20</v>
      </c>
      <c r="AT874" s="27"/>
      <c r="AU874" s="27" t="s">
        <v>799</v>
      </c>
      <c r="AV874" s="27">
        <v>20</v>
      </c>
      <c r="AW874" s="27"/>
      <c r="AX874" s="27" t="s">
        <v>2073</v>
      </c>
      <c r="AY874" s="27"/>
      <c r="AZ874" s="27"/>
    </row>
    <row r="875" spans="1:52" x14ac:dyDescent="0.25">
      <c r="A875" s="27" t="s">
        <v>2074</v>
      </c>
      <c r="B875" s="27" t="s">
        <v>2075</v>
      </c>
      <c r="C875" s="27" t="s">
        <v>142</v>
      </c>
      <c r="D875" s="27"/>
      <c r="E875" s="19">
        <v>100</v>
      </c>
      <c r="F875" s="27"/>
      <c r="G875" s="27"/>
      <c r="H875" s="27"/>
      <c r="I875" s="27"/>
      <c r="J875" s="27"/>
      <c r="K875" s="11">
        <v>2563</v>
      </c>
      <c r="L875" s="27"/>
      <c r="M875" s="27"/>
      <c r="N875" s="27" t="s">
        <v>804</v>
      </c>
      <c r="O875" s="27"/>
      <c r="P875" s="27"/>
      <c r="Q875" s="27" t="s">
        <v>146</v>
      </c>
      <c r="R875" s="27"/>
      <c r="S875" s="27"/>
      <c r="T875" s="27" t="s">
        <v>795</v>
      </c>
      <c r="U875" s="27"/>
      <c r="V875" s="27"/>
      <c r="W875" s="27" t="s">
        <v>854</v>
      </c>
      <c r="X875" s="27"/>
      <c r="Y875" s="27"/>
      <c r="Z875" s="27" t="s">
        <v>150</v>
      </c>
      <c r="AA875" s="27"/>
      <c r="AB875" s="27"/>
      <c r="AC875" s="27" t="s">
        <v>796</v>
      </c>
      <c r="AD875" s="27">
        <v>0</v>
      </c>
      <c r="AE875" s="27"/>
      <c r="AF875" s="27" t="s">
        <v>801</v>
      </c>
      <c r="AG875" s="27">
        <v>0</v>
      </c>
      <c r="AH875" s="27"/>
      <c r="AI875" s="27" t="s">
        <v>796</v>
      </c>
      <c r="AJ875" s="27">
        <v>20</v>
      </c>
      <c r="AK875" s="27"/>
      <c r="AL875" s="27" t="s">
        <v>801</v>
      </c>
      <c r="AM875" s="27">
        <v>20</v>
      </c>
      <c r="AN875" s="27"/>
      <c r="AO875" s="27" t="s">
        <v>798</v>
      </c>
      <c r="AP875" s="27">
        <v>20</v>
      </c>
      <c r="AQ875" s="27"/>
      <c r="AR875" s="27" t="s">
        <v>150</v>
      </c>
      <c r="AS875" s="27">
        <v>20</v>
      </c>
      <c r="AT875" s="27"/>
      <c r="AU875" s="27" t="s">
        <v>799</v>
      </c>
      <c r="AV875" s="27">
        <v>20</v>
      </c>
      <c r="AW875" s="27"/>
      <c r="AX875" s="27"/>
      <c r="AY875" s="27"/>
      <c r="AZ875" s="27"/>
    </row>
    <row r="876" spans="1:52" x14ac:dyDescent="0.25">
      <c r="A876" s="27" t="s">
        <v>2078</v>
      </c>
      <c r="B876" s="27" t="s">
        <v>2079</v>
      </c>
      <c r="C876" s="27" t="s">
        <v>142</v>
      </c>
      <c r="D876" s="27"/>
      <c r="E876" s="19">
        <v>60</v>
      </c>
      <c r="F876" s="27"/>
      <c r="G876" s="27"/>
      <c r="H876" s="27"/>
      <c r="I876" s="27"/>
      <c r="J876" s="27"/>
      <c r="K876" s="11">
        <v>2105</v>
      </c>
      <c r="L876" s="27"/>
      <c r="M876" s="27"/>
      <c r="N876" s="27" t="s">
        <v>804</v>
      </c>
      <c r="O876" s="27"/>
      <c r="P876" s="27"/>
      <c r="Q876" s="27" t="s">
        <v>257</v>
      </c>
      <c r="R876" s="27"/>
      <c r="S876" s="27"/>
      <c r="T876" s="27" t="s">
        <v>171</v>
      </c>
      <c r="U876" s="27"/>
      <c r="V876" s="27"/>
      <c r="W876" s="27" t="s">
        <v>854</v>
      </c>
      <c r="X876" s="27"/>
      <c r="Y876" s="27"/>
      <c r="Z876" s="27" t="s">
        <v>150</v>
      </c>
      <c r="AA876" s="27"/>
      <c r="AB876" s="27"/>
      <c r="AC876" s="27" t="s">
        <v>796</v>
      </c>
      <c r="AD876" s="27">
        <v>0</v>
      </c>
      <c r="AE876" s="27"/>
      <c r="AF876" s="27" t="s">
        <v>801</v>
      </c>
      <c r="AG876" s="27">
        <v>0</v>
      </c>
      <c r="AH876" s="27"/>
      <c r="AI876" s="27" t="s">
        <v>796</v>
      </c>
      <c r="AJ876" s="27">
        <v>20</v>
      </c>
      <c r="AK876" s="27"/>
      <c r="AL876" s="27" t="s">
        <v>801</v>
      </c>
      <c r="AM876" s="27">
        <v>20</v>
      </c>
      <c r="AN876" s="27"/>
      <c r="AO876" s="27" t="s">
        <v>798</v>
      </c>
      <c r="AP876" s="27">
        <v>20</v>
      </c>
      <c r="AQ876" s="27"/>
      <c r="AR876" s="27" t="s">
        <v>258</v>
      </c>
      <c r="AS876" s="27">
        <v>0</v>
      </c>
      <c r="AT876" s="27"/>
      <c r="AU876" s="27" t="s">
        <v>258</v>
      </c>
      <c r="AV876" s="27">
        <v>0</v>
      </c>
      <c r="AW876" s="27"/>
      <c r="AX876" s="27" t="s">
        <v>2080</v>
      </c>
      <c r="AY876" s="27"/>
      <c r="AZ876" s="27"/>
    </row>
    <row r="877" spans="1:52" x14ac:dyDescent="0.25">
      <c r="A877" s="27" t="s">
        <v>2076</v>
      </c>
      <c r="B877" s="27" t="s">
        <v>2077</v>
      </c>
      <c r="C877" s="27" t="s">
        <v>142</v>
      </c>
      <c r="D877" s="27"/>
      <c r="E877" s="19">
        <v>80</v>
      </c>
      <c r="F877" s="27"/>
      <c r="G877" s="27"/>
      <c r="H877" s="27"/>
      <c r="I877" s="27"/>
      <c r="J877" s="27"/>
      <c r="K877" s="11">
        <v>2563</v>
      </c>
      <c r="L877" s="27"/>
      <c r="M877" s="27"/>
      <c r="N877" s="27" t="s">
        <v>804</v>
      </c>
      <c r="O877" s="27"/>
      <c r="P877" s="27"/>
      <c r="Q877" s="27" t="s">
        <v>146</v>
      </c>
      <c r="R877" s="27"/>
      <c r="S877" s="27"/>
      <c r="T877" s="27" t="s">
        <v>795</v>
      </c>
      <c r="U877" s="27"/>
      <c r="V877" s="27"/>
      <c r="W877" s="27" t="s">
        <v>854</v>
      </c>
      <c r="X877" s="27"/>
      <c r="Y877" s="27"/>
      <c r="Z877" s="27" t="s">
        <v>150</v>
      </c>
      <c r="AA877" s="27"/>
      <c r="AB877" s="27"/>
      <c r="AC877" s="27" t="s">
        <v>796</v>
      </c>
      <c r="AD877" s="27">
        <v>0</v>
      </c>
      <c r="AE877" s="27"/>
      <c r="AF877" s="27" t="s">
        <v>855</v>
      </c>
      <c r="AG877" s="27">
        <v>0</v>
      </c>
      <c r="AH877" s="27"/>
      <c r="AI877" s="27" t="s">
        <v>796</v>
      </c>
      <c r="AJ877" s="27">
        <v>20</v>
      </c>
      <c r="AK877" s="27"/>
      <c r="AL877" s="27" t="s">
        <v>855</v>
      </c>
      <c r="AM877" s="27">
        <v>0</v>
      </c>
      <c r="AN877" s="27"/>
      <c r="AO877" s="27" t="s">
        <v>798</v>
      </c>
      <c r="AP877" s="27">
        <v>20</v>
      </c>
      <c r="AQ877" s="27"/>
      <c r="AR877" s="27" t="s">
        <v>150</v>
      </c>
      <c r="AS877" s="27">
        <v>20</v>
      </c>
      <c r="AT877" s="27"/>
      <c r="AU877" s="27" t="s">
        <v>799</v>
      </c>
      <c r="AV877" s="27">
        <v>20</v>
      </c>
      <c r="AW877" s="27"/>
      <c r="AX877" s="27" t="s">
        <v>821</v>
      </c>
      <c r="AY877" s="27"/>
      <c r="AZ877" s="27"/>
    </row>
    <row r="878" spans="1:52" x14ac:dyDescent="0.25">
      <c r="A878" s="27" t="s">
        <v>2081</v>
      </c>
      <c r="B878" s="27" t="s">
        <v>2082</v>
      </c>
      <c r="C878" s="27" t="s">
        <v>142</v>
      </c>
      <c r="D878" s="27"/>
      <c r="E878" s="19">
        <v>80</v>
      </c>
      <c r="F878" s="27"/>
      <c r="G878" s="27"/>
      <c r="H878" s="27"/>
      <c r="I878" s="27"/>
      <c r="J878" s="27"/>
      <c r="K878" s="11">
        <v>2563</v>
      </c>
      <c r="L878" s="27"/>
      <c r="M878" s="27"/>
      <c r="N878" s="27" t="s">
        <v>804</v>
      </c>
      <c r="O878" s="27"/>
      <c r="P878" s="27"/>
      <c r="Q878" s="27" t="s">
        <v>146</v>
      </c>
      <c r="R878" s="27"/>
      <c r="S878" s="27"/>
      <c r="T878" s="27" t="s">
        <v>795</v>
      </c>
      <c r="U878" s="27"/>
      <c r="V878" s="27"/>
      <c r="W878" s="27" t="s">
        <v>854</v>
      </c>
      <c r="X878" s="27"/>
      <c r="Y878" s="27"/>
      <c r="Z878" s="27" t="s">
        <v>150</v>
      </c>
      <c r="AA878" s="27"/>
      <c r="AB878" s="27"/>
      <c r="AC878" s="27" t="s">
        <v>796</v>
      </c>
      <c r="AD878" s="27">
        <v>0</v>
      </c>
      <c r="AE878" s="27"/>
      <c r="AF878" s="27" t="s">
        <v>801</v>
      </c>
      <c r="AG878" s="27">
        <v>0</v>
      </c>
      <c r="AH878" s="27"/>
      <c r="AI878" s="27" t="s">
        <v>796</v>
      </c>
      <c r="AJ878" s="27">
        <v>20</v>
      </c>
      <c r="AK878" s="27"/>
      <c r="AL878" s="27" t="s">
        <v>801</v>
      </c>
      <c r="AM878" s="27">
        <v>20</v>
      </c>
      <c r="AN878" s="27"/>
      <c r="AO878" s="27" t="s">
        <v>798</v>
      </c>
      <c r="AP878" s="27">
        <v>20</v>
      </c>
      <c r="AQ878" s="27"/>
      <c r="AR878" s="27" t="s">
        <v>258</v>
      </c>
      <c r="AS878" s="27">
        <v>0</v>
      </c>
      <c r="AT878" s="27"/>
      <c r="AU878" s="27" t="s">
        <v>799</v>
      </c>
      <c r="AV878" s="27">
        <v>20</v>
      </c>
      <c r="AW878" s="27"/>
      <c r="AX878" s="27"/>
      <c r="AY878" s="27"/>
      <c r="AZ878" s="27"/>
    </row>
    <row r="879" spans="1:52" x14ac:dyDescent="0.25">
      <c r="A879" s="27" t="s">
        <v>2083</v>
      </c>
      <c r="B879" s="27" t="s">
        <v>2084</v>
      </c>
      <c r="C879" s="27" t="s">
        <v>142</v>
      </c>
      <c r="D879" s="27"/>
      <c r="E879" s="19">
        <v>60</v>
      </c>
      <c r="F879" s="27"/>
      <c r="G879" s="27"/>
      <c r="H879" s="27"/>
      <c r="I879" s="27"/>
      <c r="J879" s="27"/>
      <c r="K879" s="11">
        <v>2105</v>
      </c>
      <c r="L879" s="27"/>
      <c r="M879" s="27"/>
      <c r="N879" s="27" t="s">
        <v>804</v>
      </c>
      <c r="O879" s="27"/>
      <c r="P879" s="27"/>
      <c r="Q879" s="27" t="s">
        <v>257</v>
      </c>
      <c r="R879" s="27"/>
      <c r="S879" s="27"/>
      <c r="T879" s="27" t="s">
        <v>162</v>
      </c>
      <c r="U879" s="27"/>
      <c r="V879" s="27"/>
      <c r="W879" s="27" t="s">
        <v>854</v>
      </c>
      <c r="X879" s="27"/>
      <c r="Y879" s="27"/>
      <c r="Z879" s="27" t="s">
        <v>258</v>
      </c>
      <c r="AA879" s="27"/>
      <c r="AB879" s="27"/>
      <c r="AC879" s="27"/>
      <c r="AD879" s="27">
        <v>0</v>
      </c>
      <c r="AE879" s="27"/>
      <c r="AF879" s="27"/>
      <c r="AG879" s="27">
        <v>0</v>
      </c>
      <c r="AH879" s="27"/>
      <c r="AI879" s="27" t="s">
        <v>800</v>
      </c>
      <c r="AJ879" s="27">
        <v>0</v>
      </c>
      <c r="AK879" s="27"/>
      <c r="AL879" s="27" t="s">
        <v>855</v>
      </c>
      <c r="AM879" s="27">
        <v>0</v>
      </c>
      <c r="AN879" s="27"/>
      <c r="AO879" s="27" t="s">
        <v>798</v>
      </c>
      <c r="AP879" s="27">
        <v>20</v>
      </c>
      <c r="AQ879" s="27"/>
      <c r="AR879" s="27" t="s">
        <v>150</v>
      </c>
      <c r="AS879" s="27">
        <v>20</v>
      </c>
      <c r="AT879" s="27"/>
      <c r="AU879" s="27" t="s">
        <v>799</v>
      </c>
      <c r="AV879" s="27">
        <v>20</v>
      </c>
      <c r="AW879" s="27"/>
      <c r="AX879" s="27" t="s">
        <v>2085</v>
      </c>
      <c r="AY879" s="27"/>
      <c r="AZ879" s="27"/>
    </row>
    <row r="880" spans="1:52" x14ac:dyDescent="0.25">
      <c r="A880" s="27" t="s">
        <v>2088</v>
      </c>
      <c r="B880" s="27" t="s">
        <v>2089</v>
      </c>
      <c r="C880" s="27" t="s">
        <v>142</v>
      </c>
      <c r="D880" s="27"/>
      <c r="E880" s="19">
        <v>100</v>
      </c>
      <c r="F880" s="27"/>
      <c r="G880" s="27"/>
      <c r="H880" s="27"/>
      <c r="I880" s="27"/>
      <c r="J880" s="27"/>
      <c r="K880" s="11">
        <v>2563</v>
      </c>
      <c r="L880" s="27"/>
      <c r="M880" s="27"/>
      <c r="N880" s="27" t="s">
        <v>804</v>
      </c>
      <c r="O880" s="27"/>
      <c r="P880" s="27"/>
      <c r="Q880" s="27" t="s">
        <v>146</v>
      </c>
      <c r="R880" s="27"/>
      <c r="S880" s="27"/>
      <c r="T880" s="27" t="s">
        <v>795</v>
      </c>
      <c r="U880" s="27"/>
      <c r="V880" s="27"/>
      <c r="W880" s="27" t="s">
        <v>854</v>
      </c>
      <c r="X880" s="27"/>
      <c r="Y880" s="27"/>
      <c r="Z880" s="27" t="s">
        <v>150</v>
      </c>
      <c r="AA880" s="27"/>
      <c r="AB880" s="27"/>
      <c r="AC880" s="27" t="s">
        <v>796</v>
      </c>
      <c r="AD880" s="27">
        <v>0</v>
      </c>
      <c r="AE880" s="27"/>
      <c r="AF880" s="27" t="s">
        <v>801</v>
      </c>
      <c r="AG880" s="27">
        <v>0</v>
      </c>
      <c r="AH880" s="27"/>
      <c r="AI880" s="27" t="s">
        <v>796</v>
      </c>
      <c r="AJ880" s="27">
        <v>20</v>
      </c>
      <c r="AK880" s="27"/>
      <c r="AL880" s="27" t="s">
        <v>801</v>
      </c>
      <c r="AM880" s="27">
        <v>20</v>
      </c>
      <c r="AN880" s="27"/>
      <c r="AO880" s="27" t="s">
        <v>798</v>
      </c>
      <c r="AP880" s="27">
        <v>20</v>
      </c>
      <c r="AQ880" s="27"/>
      <c r="AR880" s="27" t="s">
        <v>150</v>
      </c>
      <c r="AS880" s="27">
        <v>20</v>
      </c>
      <c r="AT880" s="27"/>
      <c r="AU880" s="27" t="s">
        <v>799</v>
      </c>
      <c r="AV880" s="27">
        <v>20</v>
      </c>
      <c r="AW880" s="27"/>
      <c r="AX880" s="27"/>
      <c r="AY880" s="27"/>
      <c r="AZ880" s="27"/>
    </row>
    <row r="881" spans="1:52" x14ac:dyDescent="0.25">
      <c r="A881" s="27" t="s">
        <v>2086</v>
      </c>
      <c r="B881" s="27" t="s">
        <v>2087</v>
      </c>
      <c r="C881" s="27" t="s">
        <v>142</v>
      </c>
      <c r="D881" s="27"/>
      <c r="E881" s="19">
        <v>100</v>
      </c>
      <c r="F881" s="27"/>
      <c r="G881" s="27"/>
      <c r="H881" s="27"/>
      <c r="I881" s="27"/>
      <c r="J881" s="27"/>
      <c r="K881" s="11">
        <v>2105</v>
      </c>
      <c r="L881" s="27"/>
      <c r="M881" s="27"/>
      <c r="N881" s="27" t="s">
        <v>804</v>
      </c>
      <c r="O881" s="27"/>
      <c r="P881" s="27"/>
      <c r="Q881" s="27" t="s">
        <v>257</v>
      </c>
      <c r="R881" s="27"/>
      <c r="S881" s="27"/>
      <c r="T881" s="27" t="s">
        <v>171</v>
      </c>
      <c r="U881" s="27"/>
      <c r="V881" s="27"/>
      <c r="W881" s="27" t="s">
        <v>854</v>
      </c>
      <c r="X881" s="27"/>
      <c r="Y881" s="27"/>
      <c r="Z881" s="27" t="s">
        <v>258</v>
      </c>
      <c r="AA881" s="27"/>
      <c r="AB881" s="27"/>
      <c r="AC881" s="27"/>
      <c r="AD881" s="27">
        <v>0</v>
      </c>
      <c r="AE881" s="27"/>
      <c r="AF881" s="27"/>
      <c r="AG881" s="27">
        <v>0</v>
      </c>
      <c r="AH881" s="27"/>
      <c r="AI881" s="27" t="s">
        <v>796</v>
      </c>
      <c r="AJ881" s="27">
        <v>20</v>
      </c>
      <c r="AK881" s="27"/>
      <c r="AL881" s="27" t="s">
        <v>801</v>
      </c>
      <c r="AM881" s="27">
        <v>20</v>
      </c>
      <c r="AN881" s="27"/>
      <c r="AO881" s="27" t="s">
        <v>798</v>
      </c>
      <c r="AP881" s="27">
        <v>20</v>
      </c>
      <c r="AQ881" s="27"/>
      <c r="AR881" s="27" t="s">
        <v>150</v>
      </c>
      <c r="AS881" s="27">
        <v>20</v>
      </c>
      <c r="AT881" s="27"/>
      <c r="AU881" s="27" t="s">
        <v>799</v>
      </c>
      <c r="AV881" s="27">
        <v>20</v>
      </c>
      <c r="AW881" s="27"/>
      <c r="AX881" s="27"/>
      <c r="AY881" s="27"/>
      <c r="AZ881" s="27"/>
    </row>
    <row r="882" spans="1:52" x14ac:dyDescent="0.25">
      <c r="A882" s="27" t="s">
        <v>2090</v>
      </c>
      <c r="B882" s="27" t="s">
        <v>2091</v>
      </c>
      <c r="C882" s="27" t="s">
        <v>142</v>
      </c>
      <c r="D882" s="27"/>
      <c r="E882" s="19">
        <v>80</v>
      </c>
      <c r="F882" s="27"/>
      <c r="G882" s="27"/>
      <c r="H882" s="27"/>
      <c r="I882" s="27"/>
      <c r="J882" s="27"/>
      <c r="K882" s="11">
        <v>2105</v>
      </c>
      <c r="L882" s="27"/>
      <c r="M882" s="27"/>
      <c r="N882" s="27" t="s">
        <v>804</v>
      </c>
      <c r="O882" s="27"/>
      <c r="P882" s="27"/>
      <c r="Q882" s="27" t="s">
        <v>257</v>
      </c>
      <c r="R882" s="27"/>
      <c r="S882" s="27"/>
      <c r="T882" s="27" t="s">
        <v>162</v>
      </c>
      <c r="U882" s="27"/>
      <c r="V882" s="27"/>
      <c r="W882" s="27" t="s">
        <v>854</v>
      </c>
      <c r="X882" s="27"/>
      <c r="Y882" s="27"/>
      <c r="Z882" s="27" t="s">
        <v>258</v>
      </c>
      <c r="AA882" s="27"/>
      <c r="AB882" s="27"/>
      <c r="AC882" s="27"/>
      <c r="AD882" s="27">
        <v>0</v>
      </c>
      <c r="AE882" s="27"/>
      <c r="AF882" s="27"/>
      <c r="AG882" s="27">
        <v>0</v>
      </c>
      <c r="AH882" s="27"/>
      <c r="AI882" s="27" t="s">
        <v>796</v>
      </c>
      <c r="AJ882" s="27">
        <v>20</v>
      </c>
      <c r="AK882" s="27"/>
      <c r="AL882" s="27" t="s">
        <v>801</v>
      </c>
      <c r="AM882" s="27">
        <v>20</v>
      </c>
      <c r="AN882" s="27"/>
      <c r="AO882" s="27" t="s">
        <v>798</v>
      </c>
      <c r="AP882" s="27">
        <v>20</v>
      </c>
      <c r="AQ882" s="27"/>
      <c r="AR882" s="27" t="s">
        <v>258</v>
      </c>
      <c r="AS882" s="27">
        <v>0</v>
      </c>
      <c r="AT882" s="27"/>
      <c r="AU882" s="27" t="s">
        <v>799</v>
      </c>
      <c r="AV882" s="27">
        <v>20</v>
      </c>
      <c r="AW882" s="27"/>
      <c r="AX882" s="27"/>
      <c r="AY882" s="27"/>
      <c r="AZ882" s="27"/>
    </row>
    <row r="883" spans="1:52" x14ac:dyDescent="0.25">
      <c r="A883" s="27" t="s">
        <v>2092</v>
      </c>
      <c r="B883" s="27" t="s">
        <v>2093</v>
      </c>
      <c r="C883" s="27" t="s">
        <v>142</v>
      </c>
      <c r="D883" s="27"/>
      <c r="E883" s="19">
        <v>80</v>
      </c>
      <c r="F883" s="27"/>
      <c r="G883" s="27"/>
      <c r="H883" s="27"/>
      <c r="I883" s="27"/>
      <c r="J883" s="27"/>
      <c r="K883" s="11">
        <v>2563</v>
      </c>
      <c r="L883" s="27"/>
      <c r="M883" s="27"/>
      <c r="N883" s="27" t="s">
        <v>804</v>
      </c>
      <c r="O883" s="27"/>
      <c r="P883" s="27"/>
      <c r="Q883" s="27" t="s">
        <v>146</v>
      </c>
      <c r="R883" s="27"/>
      <c r="S883" s="27"/>
      <c r="T883" s="27" t="s">
        <v>795</v>
      </c>
      <c r="U883" s="27"/>
      <c r="V883" s="27"/>
      <c r="W883" s="27" t="s">
        <v>854</v>
      </c>
      <c r="X883" s="27"/>
      <c r="Y883" s="27"/>
      <c r="Z883" s="27" t="s">
        <v>258</v>
      </c>
      <c r="AA883" s="27"/>
      <c r="AB883" s="27"/>
      <c r="AC883" s="27"/>
      <c r="AD883" s="27">
        <v>0</v>
      </c>
      <c r="AE883" s="27"/>
      <c r="AF883" s="27"/>
      <c r="AG883" s="27">
        <v>0</v>
      </c>
      <c r="AH883" s="27"/>
      <c r="AI883" s="27" t="s">
        <v>796</v>
      </c>
      <c r="AJ883" s="27">
        <v>20</v>
      </c>
      <c r="AK883" s="27"/>
      <c r="AL883" s="27" t="s">
        <v>797</v>
      </c>
      <c r="AM883" s="27">
        <v>0</v>
      </c>
      <c r="AN883" s="27"/>
      <c r="AO883" s="27" t="s">
        <v>798</v>
      </c>
      <c r="AP883" s="27">
        <v>20</v>
      </c>
      <c r="AQ883" s="27"/>
      <c r="AR883" s="27" t="s">
        <v>150</v>
      </c>
      <c r="AS883" s="27">
        <v>20</v>
      </c>
      <c r="AT883" s="27"/>
      <c r="AU883" s="27" t="s">
        <v>799</v>
      </c>
      <c r="AV883" s="27">
        <v>20</v>
      </c>
      <c r="AW883" s="27"/>
      <c r="AX883" s="27"/>
      <c r="AY883" s="27"/>
      <c r="AZ883" s="27"/>
    </row>
    <row r="884" spans="1:52" x14ac:dyDescent="0.25">
      <c r="A884" s="27" t="s">
        <v>2094</v>
      </c>
      <c r="B884" s="27" t="s">
        <v>2095</v>
      </c>
      <c r="C884" s="27" t="s">
        <v>142</v>
      </c>
      <c r="D884" s="27"/>
      <c r="E884" s="19">
        <v>100</v>
      </c>
      <c r="F884" s="27"/>
      <c r="G884" s="27"/>
      <c r="H884" s="27"/>
      <c r="I884" s="27"/>
      <c r="J884" s="27"/>
      <c r="K884" s="11">
        <v>2475</v>
      </c>
      <c r="L884" s="27"/>
      <c r="M884" s="27"/>
      <c r="N884" s="27" t="s">
        <v>255</v>
      </c>
      <c r="O884" s="27"/>
      <c r="P884" s="27"/>
      <c r="Q884" s="27" t="s">
        <v>146</v>
      </c>
      <c r="R884" s="27"/>
      <c r="S884" s="27"/>
      <c r="T884" s="27" t="s">
        <v>795</v>
      </c>
      <c r="U884" s="27"/>
      <c r="V884" s="27"/>
      <c r="W884" s="27" t="s">
        <v>854</v>
      </c>
      <c r="X884" s="27"/>
      <c r="Y884" s="27"/>
      <c r="Z884" s="27" t="s">
        <v>258</v>
      </c>
      <c r="AA884" s="27"/>
      <c r="AB884" s="27"/>
      <c r="AC884" s="27"/>
      <c r="AD884" s="27">
        <v>0</v>
      </c>
      <c r="AE884" s="27"/>
      <c r="AF884" s="27"/>
      <c r="AG884" s="27">
        <v>0</v>
      </c>
      <c r="AH884" s="27"/>
      <c r="AI884" s="27" t="s">
        <v>796</v>
      </c>
      <c r="AJ884" s="27">
        <v>20</v>
      </c>
      <c r="AK884" s="27"/>
      <c r="AL884" s="27" t="s">
        <v>801</v>
      </c>
      <c r="AM884" s="27">
        <v>20</v>
      </c>
      <c r="AN884" s="27"/>
      <c r="AO884" s="27" t="s">
        <v>798</v>
      </c>
      <c r="AP884" s="27">
        <v>20</v>
      </c>
      <c r="AQ884" s="27"/>
      <c r="AR884" s="27" t="s">
        <v>150</v>
      </c>
      <c r="AS884" s="27">
        <v>20</v>
      </c>
      <c r="AT884" s="27"/>
      <c r="AU884" s="27" t="s">
        <v>799</v>
      </c>
      <c r="AV884" s="27">
        <v>20</v>
      </c>
      <c r="AW884" s="27"/>
      <c r="AX884" s="27"/>
      <c r="AY884" s="27"/>
      <c r="AZ884" s="27"/>
    </row>
    <row r="885" spans="1:52" x14ac:dyDescent="0.25">
      <c r="A885" s="27" t="s">
        <v>2096</v>
      </c>
      <c r="B885" s="27" t="s">
        <v>2097</v>
      </c>
      <c r="C885" s="27" t="s">
        <v>142</v>
      </c>
      <c r="D885" s="27"/>
      <c r="E885" s="19">
        <v>80</v>
      </c>
      <c r="F885" s="27"/>
      <c r="G885" s="27"/>
      <c r="H885" s="27"/>
      <c r="I885" s="27"/>
      <c r="J885" s="27"/>
      <c r="K885" s="11">
        <v>2475</v>
      </c>
      <c r="L885" s="27"/>
      <c r="M885" s="27"/>
      <c r="N885" s="27" t="s">
        <v>255</v>
      </c>
      <c r="O885" s="27"/>
      <c r="P885" s="27"/>
      <c r="Q885" s="27" t="s">
        <v>146</v>
      </c>
      <c r="R885" s="27"/>
      <c r="S885" s="27"/>
      <c r="T885" s="27" t="s">
        <v>795</v>
      </c>
      <c r="U885" s="27"/>
      <c r="V885" s="27"/>
      <c r="W885" s="27" t="s">
        <v>854</v>
      </c>
      <c r="X885" s="27"/>
      <c r="Y885" s="27"/>
      <c r="Z885" s="27" t="s">
        <v>258</v>
      </c>
      <c r="AA885" s="27"/>
      <c r="AB885" s="27"/>
      <c r="AC885" s="27"/>
      <c r="AD885" s="27">
        <v>0</v>
      </c>
      <c r="AE885" s="27"/>
      <c r="AF885" s="27"/>
      <c r="AG885" s="27">
        <v>0</v>
      </c>
      <c r="AH885" s="27"/>
      <c r="AI885" s="27" t="s">
        <v>800</v>
      </c>
      <c r="AJ885" s="27">
        <v>0</v>
      </c>
      <c r="AK885" s="27"/>
      <c r="AL885" s="27" t="s">
        <v>801</v>
      </c>
      <c r="AM885" s="27">
        <v>20</v>
      </c>
      <c r="AN885" s="27"/>
      <c r="AO885" s="27" t="s">
        <v>798</v>
      </c>
      <c r="AP885" s="27">
        <v>20</v>
      </c>
      <c r="AQ885" s="27"/>
      <c r="AR885" s="27" t="s">
        <v>150</v>
      </c>
      <c r="AS885" s="27">
        <v>20</v>
      </c>
      <c r="AT885" s="27"/>
      <c r="AU885" s="27" t="s">
        <v>799</v>
      </c>
      <c r="AV885" s="27">
        <v>20</v>
      </c>
      <c r="AW885" s="27"/>
      <c r="AX885" s="27"/>
      <c r="AY885" s="27"/>
      <c r="AZ885" s="27"/>
    </row>
    <row r="886" spans="1:52" x14ac:dyDescent="0.25">
      <c r="A886" s="27" t="s">
        <v>2098</v>
      </c>
      <c r="B886" s="27" t="s">
        <v>2099</v>
      </c>
      <c r="C886" s="27" t="s">
        <v>142</v>
      </c>
      <c r="D886" s="27"/>
      <c r="E886" s="19">
        <v>80</v>
      </c>
      <c r="F886" s="27"/>
      <c r="G886" s="27"/>
      <c r="H886" s="27"/>
      <c r="I886" s="27"/>
      <c r="J886" s="27"/>
      <c r="K886" s="11">
        <v>2475</v>
      </c>
      <c r="L886" s="27"/>
      <c r="M886" s="27"/>
      <c r="N886" s="27" t="s">
        <v>255</v>
      </c>
      <c r="O886" s="27"/>
      <c r="P886" s="27"/>
      <c r="Q886" s="27" t="s">
        <v>146</v>
      </c>
      <c r="R886" s="27"/>
      <c r="S886" s="27"/>
      <c r="T886" s="27" t="s">
        <v>795</v>
      </c>
      <c r="U886" s="27"/>
      <c r="V886" s="27"/>
      <c r="W886" s="27" t="s">
        <v>854</v>
      </c>
      <c r="X886" s="27"/>
      <c r="Y886" s="27"/>
      <c r="Z886" s="27" t="s">
        <v>258</v>
      </c>
      <c r="AA886" s="27"/>
      <c r="AB886" s="27"/>
      <c r="AC886" s="27"/>
      <c r="AD886" s="27">
        <v>0</v>
      </c>
      <c r="AE886" s="27"/>
      <c r="AF886" s="27"/>
      <c r="AG886" s="27">
        <v>0</v>
      </c>
      <c r="AH886" s="27"/>
      <c r="AI886" s="27" t="s">
        <v>800</v>
      </c>
      <c r="AJ886" s="27">
        <v>0</v>
      </c>
      <c r="AK886" s="27"/>
      <c r="AL886" s="27" t="s">
        <v>801</v>
      </c>
      <c r="AM886" s="27">
        <v>20</v>
      </c>
      <c r="AN886" s="27"/>
      <c r="AO886" s="27" t="s">
        <v>798</v>
      </c>
      <c r="AP886" s="27">
        <v>20</v>
      </c>
      <c r="AQ886" s="27"/>
      <c r="AR886" s="27" t="s">
        <v>150</v>
      </c>
      <c r="AS886" s="27">
        <v>20</v>
      </c>
      <c r="AT886" s="27"/>
      <c r="AU886" s="27" t="s">
        <v>799</v>
      </c>
      <c r="AV886" s="27">
        <v>20</v>
      </c>
      <c r="AW886" s="27"/>
      <c r="AX886" s="27"/>
      <c r="AY886" s="27"/>
      <c r="AZ886" s="27"/>
    </row>
    <row r="887" spans="1:52" x14ac:dyDescent="0.25">
      <c r="A887" s="27" t="s">
        <v>2100</v>
      </c>
      <c r="B887" s="27" t="s">
        <v>2101</v>
      </c>
      <c r="C887" s="27" t="s">
        <v>142</v>
      </c>
      <c r="D887" s="27"/>
      <c r="E887" s="19">
        <v>100</v>
      </c>
      <c r="F887" s="27"/>
      <c r="G887" s="27"/>
      <c r="H887" s="27"/>
      <c r="I887" s="27"/>
      <c r="J887" s="27"/>
      <c r="K887" s="11">
        <v>2475</v>
      </c>
      <c r="L887" s="27"/>
      <c r="M887" s="27"/>
      <c r="N887" s="27" t="s">
        <v>255</v>
      </c>
      <c r="O887" s="27"/>
      <c r="P887" s="27"/>
      <c r="Q887" s="27" t="s">
        <v>146</v>
      </c>
      <c r="R887" s="27"/>
      <c r="S887" s="27"/>
      <c r="T887" s="27" t="s">
        <v>795</v>
      </c>
      <c r="U887" s="27"/>
      <c r="V887" s="27"/>
      <c r="W887" s="27" t="s">
        <v>854</v>
      </c>
      <c r="X887" s="27"/>
      <c r="Y887" s="27"/>
      <c r="Z887" s="27" t="s">
        <v>258</v>
      </c>
      <c r="AA887" s="27"/>
      <c r="AB887" s="27"/>
      <c r="AC887" s="27"/>
      <c r="AD887" s="27">
        <v>0</v>
      </c>
      <c r="AE887" s="27"/>
      <c r="AF887" s="27"/>
      <c r="AG887" s="27">
        <v>0</v>
      </c>
      <c r="AH887" s="27"/>
      <c r="AI887" s="27" t="s">
        <v>796</v>
      </c>
      <c r="AJ887" s="27">
        <v>20</v>
      </c>
      <c r="AK887" s="27"/>
      <c r="AL887" s="27" t="s">
        <v>801</v>
      </c>
      <c r="AM887" s="27">
        <v>20</v>
      </c>
      <c r="AN887" s="27"/>
      <c r="AO887" s="27" t="s">
        <v>798</v>
      </c>
      <c r="AP887" s="27">
        <v>20</v>
      </c>
      <c r="AQ887" s="27"/>
      <c r="AR887" s="27" t="s">
        <v>150</v>
      </c>
      <c r="AS887" s="27">
        <v>20</v>
      </c>
      <c r="AT887" s="27"/>
      <c r="AU887" s="27" t="s">
        <v>799</v>
      </c>
      <c r="AV887" s="27">
        <v>20</v>
      </c>
      <c r="AW887" s="27"/>
      <c r="AX887" s="27"/>
      <c r="AY887" s="27"/>
      <c r="AZ887" s="27"/>
    </row>
    <row r="888" spans="1:52" x14ac:dyDescent="0.25">
      <c r="A888" s="27" t="s">
        <v>2102</v>
      </c>
      <c r="B888" s="27" t="s">
        <v>2103</v>
      </c>
      <c r="C888" s="27" t="s">
        <v>142</v>
      </c>
      <c r="D888" s="27"/>
      <c r="E888" s="19">
        <v>100</v>
      </c>
      <c r="F888" s="27"/>
      <c r="G888" s="27"/>
      <c r="H888" s="27"/>
      <c r="I888" s="27"/>
      <c r="J888" s="27"/>
      <c r="K888" s="11">
        <v>2475</v>
      </c>
      <c r="L888" s="27"/>
      <c r="M888" s="27"/>
      <c r="N888" s="27" t="s">
        <v>255</v>
      </c>
      <c r="O888" s="27"/>
      <c r="P888" s="27"/>
      <c r="Q888" s="27" t="s">
        <v>146</v>
      </c>
      <c r="R888" s="27"/>
      <c r="S888" s="27"/>
      <c r="T888" s="27" t="s">
        <v>795</v>
      </c>
      <c r="U888" s="27"/>
      <c r="V888" s="27"/>
      <c r="W888" s="27" t="s">
        <v>854</v>
      </c>
      <c r="X888" s="27"/>
      <c r="Y888" s="27"/>
      <c r="Z888" s="27" t="s">
        <v>258</v>
      </c>
      <c r="AA888" s="27"/>
      <c r="AB888" s="27"/>
      <c r="AC888" s="27"/>
      <c r="AD888" s="27">
        <v>0</v>
      </c>
      <c r="AE888" s="27"/>
      <c r="AF888" s="27"/>
      <c r="AG888" s="27">
        <v>0</v>
      </c>
      <c r="AH888" s="27"/>
      <c r="AI888" s="27" t="s">
        <v>796</v>
      </c>
      <c r="AJ888" s="27">
        <v>20</v>
      </c>
      <c r="AK888" s="27"/>
      <c r="AL888" s="27" t="s">
        <v>801</v>
      </c>
      <c r="AM888" s="27">
        <v>20</v>
      </c>
      <c r="AN888" s="27"/>
      <c r="AO888" s="27" t="s">
        <v>798</v>
      </c>
      <c r="AP888" s="27">
        <v>20</v>
      </c>
      <c r="AQ888" s="27"/>
      <c r="AR888" s="27" t="s">
        <v>150</v>
      </c>
      <c r="AS888" s="27">
        <v>20</v>
      </c>
      <c r="AT888" s="27"/>
      <c r="AU888" s="27" t="s">
        <v>799</v>
      </c>
      <c r="AV888" s="27">
        <v>20</v>
      </c>
      <c r="AW888" s="27"/>
      <c r="AX888" s="27"/>
      <c r="AY888" s="27"/>
      <c r="AZ888" s="27"/>
    </row>
    <row r="889" spans="1:52" x14ac:dyDescent="0.25">
      <c r="A889" s="27" t="s">
        <v>2104</v>
      </c>
      <c r="B889" s="27" t="s">
        <v>2105</v>
      </c>
      <c r="C889" s="27" t="s">
        <v>142</v>
      </c>
      <c r="D889" s="27"/>
      <c r="E889" s="19">
        <v>60</v>
      </c>
      <c r="F889" s="27"/>
      <c r="G889" s="27"/>
      <c r="H889" s="27"/>
      <c r="I889" s="27"/>
      <c r="J889" s="27"/>
      <c r="K889" s="11">
        <v>2475</v>
      </c>
      <c r="L889" s="27"/>
      <c r="M889" s="27"/>
      <c r="N889" s="27" t="s">
        <v>255</v>
      </c>
      <c r="O889" s="27"/>
      <c r="P889" s="27"/>
      <c r="Q889" s="27" t="s">
        <v>146</v>
      </c>
      <c r="R889" s="27"/>
      <c r="S889" s="27"/>
      <c r="T889" s="27" t="s">
        <v>162</v>
      </c>
      <c r="U889" s="27"/>
      <c r="V889" s="27"/>
      <c r="W889" s="27" t="s">
        <v>854</v>
      </c>
      <c r="X889" s="27"/>
      <c r="Y889" s="27"/>
      <c r="Z889" s="27" t="s">
        <v>258</v>
      </c>
      <c r="AA889" s="27"/>
      <c r="AB889" s="27"/>
      <c r="AC889" s="27"/>
      <c r="AD889" s="27">
        <v>0</v>
      </c>
      <c r="AE889" s="27"/>
      <c r="AF889" s="27"/>
      <c r="AG889" s="27">
        <v>0</v>
      </c>
      <c r="AH889" s="27"/>
      <c r="AI889" s="27" t="s">
        <v>796</v>
      </c>
      <c r="AJ889" s="27">
        <v>20</v>
      </c>
      <c r="AK889" s="27"/>
      <c r="AL889" s="27" t="s">
        <v>855</v>
      </c>
      <c r="AM889" s="27">
        <v>0</v>
      </c>
      <c r="AN889" s="27"/>
      <c r="AO889" s="27" t="s">
        <v>798</v>
      </c>
      <c r="AP889" s="27">
        <v>20</v>
      </c>
      <c r="AQ889" s="27"/>
      <c r="AR889" s="27" t="s">
        <v>258</v>
      </c>
      <c r="AS889" s="27">
        <v>0</v>
      </c>
      <c r="AT889" s="27"/>
      <c r="AU889" s="27" t="s">
        <v>799</v>
      </c>
      <c r="AV889" s="27">
        <v>20</v>
      </c>
      <c r="AW889" s="27"/>
      <c r="AX889" s="27"/>
      <c r="AY889" s="27"/>
      <c r="AZ889" s="27"/>
    </row>
    <row r="890" spans="1:52" x14ac:dyDescent="0.25">
      <c r="A890" s="27" t="s">
        <v>2106</v>
      </c>
      <c r="B890" s="27" t="s">
        <v>2107</v>
      </c>
      <c r="C890" s="27" t="s">
        <v>142</v>
      </c>
      <c r="D890" s="27"/>
      <c r="E890" s="19">
        <v>100</v>
      </c>
      <c r="F890" s="27"/>
      <c r="G890" s="27"/>
      <c r="H890" s="27"/>
      <c r="I890" s="27"/>
      <c r="J890" s="27"/>
      <c r="K890" s="11">
        <v>2475</v>
      </c>
      <c r="L890" s="27"/>
      <c r="M890" s="27"/>
      <c r="N890" s="27" t="s">
        <v>255</v>
      </c>
      <c r="O890" s="27"/>
      <c r="P890" s="27"/>
      <c r="Q890" s="27" t="s">
        <v>146</v>
      </c>
      <c r="R890" s="27"/>
      <c r="S890" s="27"/>
      <c r="T890" s="27" t="s">
        <v>162</v>
      </c>
      <c r="U890" s="27"/>
      <c r="V890" s="27"/>
      <c r="W890" s="27" t="s">
        <v>854</v>
      </c>
      <c r="X890" s="27"/>
      <c r="Y890" s="27"/>
      <c r="Z890" s="27" t="s">
        <v>258</v>
      </c>
      <c r="AA890" s="27"/>
      <c r="AB890" s="27"/>
      <c r="AC890" s="27"/>
      <c r="AD890" s="27">
        <v>0</v>
      </c>
      <c r="AE890" s="27"/>
      <c r="AF890" s="27"/>
      <c r="AG890" s="27">
        <v>0</v>
      </c>
      <c r="AH890" s="27"/>
      <c r="AI890" s="27" t="s">
        <v>796</v>
      </c>
      <c r="AJ890" s="27">
        <v>20</v>
      </c>
      <c r="AK890" s="27"/>
      <c r="AL890" s="27" t="s">
        <v>801</v>
      </c>
      <c r="AM890" s="27">
        <v>20</v>
      </c>
      <c r="AN890" s="27"/>
      <c r="AO890" s="27" t="s">
        <v>798</v>
      </c>
      <c r="AP890" s="27">
        <v>20</v>
      </c>
      <c r="AQ890" s="27"/>
      <c r="AR890" s="27" t="s">
        <v>150</v>
      </c>
      <c r="AS890" s="27">
        <v>20</v>
      </c>
      <c r="AT890" s="27"/>
      <c r="AU890" s="27" t="s">
        <v>799</v>
      </c>
      <c r="AV890" s="27">
        <v>20</v>
      </c>
      <c r="AW890" s="27"/>
      <c r="AX890" s="27"/>
      <c r="AY890" s="27"/>
      <c r="AZ890" s="27"/>
    </row>
    <row r="891" spans="1:52" x14ac:dyDescent="0.25">
      <c r="A891" s="27" t="s">
        <v>2108</v>
      </c>
      <c r="B891" s="27" t="s">
        <v>2109</v>
      </c>
      <c r="C891" s="27" t="s">
        <v>142</v>
      </c>
      <c r="D891" s="27"/>
      <c r="E891" s="19">
        <v>100</v>
      </c>
      <c r="F891" s="27"/>
      <c r="G891" s="27"/>
      <c r="H891" s="27"/>
      <c r="I891" s="27"/>
      <c r="J891" s="27"/>
      <c r="K891" s="11">
        <v>2475</v>
      </c>
      <c r="L891" s="27"/>
      <c r="M891" s="27"/>
      <c r="N891" s="27" t="s">
        <v>255</v>
      </c>
      <c r="O891" s="27"/>
      <c r="P891" s="27"/>
      <c r="Q891" s="27" t="s">
        <v>146</v>
      </c>
      <c r="R891" s="27"/>
      <c r="S891" s="27"/>
      <c r="T891" s="27" t="s">
        <v>795</v>
      </c>
      <c r="U891" s="27"/>
      <c r="V891" s="27"/>
      <c r="W891" s="27" t="s">
        <v>805</v>
      </c>
      <c r="X891" s="27"/>
      <c r="Y891" s="27"/>
      <c r="Z891" s="27" t="s">
        <v>150</v>
      </c>
      <c r="AA891" s="27"/>
      <c r="AB891" s="27"/>
      <c r="AC891" s="27" t="s">
        <v>800</v>
      </c>
      <c r="AD891" s="27">
        <v>0</v>
      </c>
      <c r="AE891" s="27"/>
      <c r="AF891" s="27" t="s">
        <v>801</v>
      </c>
      <c r="AG891" s="27">
        <v>0</v>
      </c>
      <c r="AH891" s="27"/>
      <c r="AI891" s="27" t="s">
        <v>796</v>
      </c>
      <c r="AJ891" s="27">
        <v>20</v>
      </c>
      <c r="AK891" s="27"/>
      <c r="AL891" s="27" t="s">
        <v>801</v>
      </c>
      <c r="AM891" s="27">
        <v>20</v>
      </c>
      <c r="AN891" s="27"/>
      <c r="AO891" s="27" t="s">
        <v>798</v>
      </c>
      <c r="AP891" s="27">
        <v>20</v>
      </c>
      <c r="AQ891" s="27"/>
      <c r="AR891" s="27" t="s">
        <v>150</v>
      </c>
      <c r="AS891" s="27">
        <v>20</v>
      </c>
      <c r="AT891" s="27"/>
      <c r="AU891" s="27" t="s">
        <v>799</v>
      </c>
      <c r="AV891" s="27">
        <v>20</v>
      </c>
      <c r="AW891" s="27"/>
      <c r="AX891" s="27"/>
      <c r="AY891" s="27"/>
      <c r="AZ891" s="27"/>
    </row>
    <row r="892" spans="1:52" x14ac:dyDescent="0.25">
      <c r="A892" s="27" t="s">
        <v>2110</v>
      </c>
      <c r="B892" s="27" t="s">
        <v>2111</v>
      </c>
      <c r="C892" s="27" t="s">
        <v>142</v>
      </c>
      <c r="D892" s="27"/>
      <c r="E892" s="19">
        <v>80</v>
      </c>
      <c r="F892" s="27"/>
      <c r="G892" s="27"/>
      <c r="H892" s="27"/>
      <c r="I892" s="27"/>
      <c r="J892" s="27"/>
      <c r="K892" s="11">
        <v>2235</v>
      </c>
      <c r="L892" s="27"/>
      <c r="M892" s="27"/>
      <c r="N892" s="27" t="s">
        <v>804</v>
      </c>
      <c r="O892" s="27"/>
      <c r="P892" s="27"/>
      <c r="Q892" s="27" t="s">
        <v>146</v>
      </c>
      <c r="R892" s="27"/>
      <c r="S892" s="27"/>
      <c r="T892" s="27" t="s">
        <v>162</v>
      </c>
      <c r="U892" s="27"/>
      <c r="V892" s="27"/>
      <c r="W892" s="27" t="s">
        <v>854</v>
      </c>
      <c r="X892" s="27"/>
      <c r="Y892" s="27"/>
      <c r="Z892" s="27" t="s">
        <v>258</v>
      </c>
      <c r="AA892" s="27"/>
      <c r="AB892" s="27"/>
      <c r="AC892" s="27"/>
      <c r="AD892" s="27">
        <v>0</v>
      </c>
      <c r="AE892" s="27"/>
      <c r="AF892" s="27"/>
      <c r="AG892" s="27">
        <v>0</v>
      </c>
      <c r="AH892" s="27"/>
      <c r="AI892" s="27" t="s">
        <v>796</v>
      </c>
      <c r="AJ892" s="27">
        <v>20</v>
      </c>
      <c r="AK892" s="27"/>
      <c r="AL892" s="27" t="s">
        <v>855</v>
      </c>
      <c r="AM892" s="27">
        <v>0</v>
      </c>
      <c r="AN892" s="27"/>
      <c r="AO892" s="27" t="s">
        <v>798</v>
      </c>
      <c r="AP892" s="27">
        <v>20</v>
      </c>
      <c r="AQ892" s="27"/>
      <c r="AR892" s="27" t="s">
        <v>150</v>
      </c>
      <c r="AS892" s="27">
        <v>20</v>
      </c>
      <c r="AT892" s="27"/>
      <c r="AU892" s="27" t="s">
        <v>799</v>
      </c>
      <c r="AV892" s="27">
        <v>20</v>
      </c>
      <c r="AW892" s="27"/>
      <c r="AX892" s="27"/>
      <c r="AY892" s="27"/>
      <c r="AZ892" s="27"/>
    </row>
    <row r="893" spans="1:52" x14ac:dyDescent="0.25">
      <c r="A893" s="27" t="s">
        <v>2112</v>
      </c>
      <c r="B893" s="27" t="s">
        <v>2113</v>
      </c>
      <c r="C893" s="27" t="s">
        <v>142</v>
      </c>
      <c r="D893" s="27"/>
      <c r="E893" s="19">
        <v>100</v>
      </c>
      <c r="F893" s="27"/>
      <c r="G893" s="27"/>
      <c r="H893" s="27"/>
      <c r="I893" s="27"/>
      <c r="J893" s="27"/>
      <c r="K893" s="11">
        <v>2235</v>
      </c>
      <c r="L893" s="27"/>
      <c r="M893" s="27"/>
      <c r="N893" s="27" t="s">
        <v>804</v>
      </c>
      <c r="O893" s="27"/>
      <c r="P893" s="27"/>
      <c r="Q893" s="27" t="s">
        <v>146</v>
      </c>
      <c r="R893" s="27"/>
      <c r="S893" s="27"/>
      <c r="T893" s="27" t="s">
        <v>162</v>
      </c>
      <c r="U893" s="27"/>
      <c r="V893" s="27"/>
      <c r="W893" s="27" t="s">
        <v>854</v>
      </c>
      <c r="X893" s="27"/>
      <c r="Y893" s="27"/>
      <c r="Z893" s="27" t="s">
        <v>258</v>
      </c>
      <c r="AA893" s="27"/>
      <c r="AB893" s="27"/>
      <c r="AC893" s="27"/>
      <c r="AD893" s="27">
        <v>0</v>
      </c>
      <c r="AE893" s="27"/>
      <c r="AF893" s="27"/>
      <c r="AG893" s="27">
        <v>0</v>
      </c>
      <c r="AH893" s="27"/>
      <c r="AI893" s="27" t="s">
        <v>796</v>
      </c>
      <c r="AJ893" s="27">
        <v>20</v>
      </c>
      <c r="AK893" s="27"/>
      <c r="AL893" s="27" t="s">
        <v>801</v>
      </c>
      <c r="AM893" s="27">
        <v>20</v>
      </c>
      <c r="AN893" s="27"/>
      <c r="AO893" s="27" t="s">
        <v>798</v>
      </c>
      <c r="AP893" s="27">
        <v>20</v>
      </c>
      <c r="AQ893" s="27"/>
      <c r="AR893" s="27" t="s">
        <v>150</v>
      </c>
      <c r="AS893" s="27">
        <v>20</v>
      </c>
      <c r="AT893" s="27"/>
      <c r="AU893" s="27" t="s">
        <v>799</v>
      </c>
      <c r="AV893" s="27">
        <v>20</v>
      </c>
      <c r="AW893" s="27"/>
      <c r="AX893" s="27"/>
      <c r="AY893" s="27"/>
      <c r="AZ893" s="27"/>
    </row>
    <row r="894" spans="1:52" x14ac:dyDescent="0.25">
      <c r="A894" s="27" t="s">
        <v>2114</v>
      </c>
      <c r="B894" s="27" t="s">
        <v>2115</v>
      </c>
      <c r="C894" s="27" t="s">
        <v>142</v>
      </c>
      <c r="D894" s="27"/>
      <c r="E894" s="19">
        <v>100</v>
      </c>
      <c r="F894" s="27"/>
      <c r="G894" s="27"/>
      <c r="H894" s="27"/>
      <c r="I894" s="27"/>
      <c r="J894" s="27"/>
      <c r="K894" s="11">
        <v>2235</v>
      </c>
      <c r="L894" s="27"/>
      <c r="M894" s="27"/>
      <c r="N894" s="27" t="s">
        <v>804</v>
      </c>
      <c r="O894" s="27"/>
      <c r="P894" s="27"/>
      <c r="Q894" s="27" t="s">
        <v>146</v>
      </c>
      <c r="R894" s="27"/>
      <c r="S894" s="27"/>
      <c r="T894" s="27" t="s">
        <v>162</v>
      </c>
      <c r="U894" s="27"/>
      <c r="V894" s="27"/>
      <c r="W894" s="27" t="s">
        <v>854</v>
      </c>
      <c r="X894" s="27"/>
      <c r="Y894" s="27"/>
      <c r="Z894" s="27" t="s">
        <v>258</v>
      </c>
      <c r="AA894" s="27"/>
      <c r="AB894" s="27"/>
      <c r="AC894" s="27"/>
      <c r="AD894" s="27">
        <v>0</v>
      </c>
      <c r="AE894" s="27"/>
      <c r="AF894" s="27"/>
      <c r="AG894" s="27">
        <v>0</v>
      </c>
      <c r="AH894" s="27"/>
      <c r="AI894" s="27" t="s">
        <v>796</v>
      </c>
      <c r="AJ894" s="27">
        <v>20</v>
      </c>
      <c r="AK894" s="27"/>
      <c r="AL894" s="27" t="s">
        <v>801</v>
      </c>
      <c r="AM894" s="27">
        <v>20</v>
      </c>
      <c r="AN894" s="27"/>
      <c r="AO894" s="27" t="s">
        <v>798</v>
      </c>
      <c r="AP894" s="27">
        <v>20</v>
      </c>
      <c r="AQ894" s="27"/>
      <c r="AR894" s="27" t="s">
        <v>150</v>
      </c>
      <c r="AS894" s="27">
        <v>20</v>
      </c>
      <c r="AT894" s="27"/>
      <c r="AU894" s="27" t="s">
        <v>799</v>
      </c>
      <c r="AV894" s="27">
        <v>20</v>
      </c>
      <c r="AW894" s="27"/>
      <c r="AX894" s="27"/>
      <c r="AY894" s="27"/>
      <c r="AZ894" s="27"/>
    </row>
    <row r="895" spans="1:52" x14ac:dyDescent="0.25">
      <c r="A895" s="27" t="s">
        <v>2004</v>
      </c>
      <c r="B895" s="27" t="s">
        <v>2005</v>
      </c>
      <c r="C895" s="27" t="s">
        <v>142</v>
      </c>
      <c r="D895" s="27"/>
      <c r="E895" s="19">
        <v>100</v>
      </c>
      <c r="F895" s="27"/>
      <c r="G895" s="27"/>
      <c r="H895" s="27"/>
      <c r="I895" s="27"/>
      <c r="J895" s="27"/>
      <c r="K895" s="11">
        <v>2650</v>
      </c>
      <c r="L895" s="27"/>
      <c r="M895" s="27"/>
      <c r="N895" s="27" t="s">
        <v>804</v>
      </c>
      <c r="O895" s="27"/>
      <c r="P895" s="27"/>
      <c r="Q895" s="27" t="s">
        <v>146</v>
      </c>
      <c r="R895" s="27"/>
      <c r="S895" s="27"/>
      <c r="T895" s="27" t="s">
        <v>2006</v>
      </c>
      <c r="U895" s="27"/>
      <c r="V895" s="27"/>
      <c r="W895" s="27" t="s">
        <v>854</v>
      </c>
      <c r="X895" s="27"/>
      <c r="Y895" s="27"/>
      <c r="Z895" s="27" t="s">
        <v>258</v>
      </c>
      <c r="AA895" s="27"/>
      <c r="AB895" s="27"/>
      <c r="AC895" s="27"/>
      <c r="AD895" s="27">
        <v>0</v>
      </c>
      <c r="AE895" s="27"/>
      <c r="AF895" s="27"/>
      <c r="AG895" s="27">
        <v>0</v>
      </c>
      <c r="AH895" s="27"/>
      <c r="AI895" s="27" t="s">
        <v>796</v>
      </c>
      <c r="AJ895" s="27">
        <v>20</v>
      </c>
      <c r="AK895" s="27"/>
      <c r="AL895" s="27" t="s">
        <v>801</v>
      </c>
      <c r="AM895" s="27">
        <v>20</v>
      </c>
      <c r="AN895" s="27"/>
      <c r="AO895" s="27" t="s">
        <v>798</v>
      </c>
      <c r="AP895" s="27">
        <v>20</v>
      </c>
      <c r="AQ895" s="27"/>
      <c r="AR895" s="27" t="s">
        <v>150</v>
      </c>
      <c r="AS895" s="27">
        <v>20</v>
      </c>
      <c r="AT895" s="27"/>
      <c r="AU895" s="27" t="s">
        <v>799</v>
      </c>
      <c r="AV895" s="27">
        <v>20</v>
      </c>
      <c r="AW895" s="27"/>
      <c r="AX895" s="27"/>
      <c r="AY895" s="27"/>
      <c r="AZ895" s="27"/>
    </row>
    <row r="896" spans="1:52" x14ac:dyDescent="0.25">
      <c r="A896" s="27" t="s">
        <v>2144</v>
      </c>
      <c r="B896" s="27" t="s">
        <v>2145</v>
      </c>
      <c r="C896" s="27" t="s">
        <v>142</v>
      </c>
      <c r="D896" s="27"/>
      <c r="E896" s="19">
        <v>80</v>
      </c>
      <c r="F896" s="27"/>
      <c r="G896" s="27"/>
      <c r="H896" s="27"/>
      <c r="I896" s="27"/>
      <c r="J896" s="27"/>
      <c r="K896" s="11">
        <v>2563</v>
      </c>
      <c r="L896" s="27"/>
      <c r="M896" s="27"/>
      <c r="N896" s="27" t="s">
        <v>804</v>
      </c>
      <c r="O896" s="27"/>
      <c r="P896" s="27"/>
      <c r="Q896" s="27" t="s">
        <v>146</v>
      </c>
      <c r="R896" s="27"/>
      <c r="S896" s="27"/>
      <c r="T896" s="27" t="s">
        <v>795</v>
      </c>
      <c r="U896" s="27"/>
      <c r="V896" s="27"/>
      <c r="W896" s="27" t="s">
        <v>854</v>
      </c>
      <c r="X896" s="27"/>
      <c r="Y896" s="27"/>
      <c r="Z896" s="27" t="s">
        <v>150</v>
      </c>
      <c r="AA896" s="27"/>
      <c r="AB896" s="27"/>
      <c r="AC896" s="27" t="s">
        <v>796</v>
      </c>
      <c r="AD896" s="27">
        <v>0</v>
      </c>
      <c r="AE896" s="27"/>
      <c r="AF896" s="27" t="s">
        <v>801</v>
      </c>
      <c r="AG896" s="27">
        <v>0</v>
      </c>
      <c r="AH896" s="27"/>
      <c r="AI896" s="27" t="s">
        <v>796</v>
      </c>
      <c r="AJ896" s="27">
        <v>20</v>
      </c>
      <c r="AK896" s="27"/>
      <c r="AL896" s="27" t="s">
        <v>797</v>
      </c>
      <c r="AM896" s="27">
        <v>0</v>
      </c>
      <c r="AN896" s="27"/>
      <c r="AO896" s="27" t="s">
        <v>798</v>
      </c>
      <c r="AP896" s="27">
        <v>20</v>
      </c>
      <c r="AQ896" s="27"/>
      <c r="AR896" s="27" t="s">
        <v>150</v>
      </c>
      <c r="AS896" s="27">
        <v>20</v>
      </c>
      <c r="AT896" s="27"/>
      <c r="AU896" s="27" t="s">
        <v>799</v>
      </c>
      <c r="AV896" s="27">
        <v>20</v>
      </c>
      <c r="AW896" s="27"/>
      <c r="AX896" s="27"/>
      <c r="AY896" s="27"/>
      <c r="AZ896" s="27"/>
    </row>
    <row r="897" spans="1:52" x14ac:dyDescent="0.25">
      <c r="A897" s="27" t="s">
        <v>2146</v>
      </c>
      <c r="B897" s="27" t="s">
        <v>2147</v>
      </c>
      <c r="C897" s="27" t="s">
        <v>142</v>
      </c>
      <c r="D897" s="27"/>
      <c r="E897" s="19">
        <v>100</v>
      </c>
      <c r="F897" s="27"/>
      <c r="G897" s="27"/>
      <c r="H897" s="27"/>
      <c r="I897" s="27"/>
      <c r="J897" s="27"/>
      <c r="K897" s="11">
        <v>2105</v>
      </c>
      <c r="L897" s="27"/>
      <c r="M897" s="27"/>
      <c r="N897" s="27" t="s">
        <v>804</v>
      </c>
      <c r="O897" s="27"/>
      <c r="P897" s="27"/>
      <c r="Q897" s="27" t="s">
        <v>257</v>
      </c>
      <c r="R897" s="27"/>
      <c r="S897" s="27"/>
      <c r="T897" s="27" t="s">
        <v>162</v>
      </c>
      <c r="U897" s="27"/>
      <c r="V897" s="27"/>
      <c r="W897" s="27" t="s">
        <v>854</v>
      </c>
      <c r="X897" s="27"/>
      <c r="Y897" s="27"/>
      <c r="Z897" s="27" t="s">
        <v>258</v>
      </c>
      <c r="AA897" s="27"/>
      <c r="AB897" s="27"/>
      <c r="AC897" s="27"/>
      <c r="AD897" s="27">
        <v>0</v>
      </c>
      <c r="AE897" s="27"/>
      <c r="AF897" s="27"/>
      <c r="AG897" s="27">
        <v>0</v>
      </c>
      <c r="AH897" s="27"/>
      <c r="AI897" s="27" t="s">
        <v>796</v>
      </c>
      <c r="AJ897" s="27">
        <v>20</v>
      </c>
      <c r="AK897" s="27"/>
      <c r="AL897" s="27" t="s">
        <v>801</v>
      </c>
      <c r="AM897" s="27">
        <v>20</v>
      </c>
      <c r="AN897" s="27"/>
      <c r="AO897" s="27" t="s">
        <v>798</v>
      </c>
      <c r="AP897" s="27">
        <v>20</v>
      </c>
      <c r="AQ897" s="27"/>
      <c r="AR897" s="27" t="s">
        <v>150</v>
      </c>
      <c r="AS897" s="27">
        <v>20</v>
      </c>
      <c r="AT897" s="27"/>
      <c r="AU897" s="27" t="s">
        <v>799</v>
      </c>
      <c r="AV897" s="27">
        <v>20</v>
      </c>
      <c r="AW897" s="27"/>
      <c r="AX897" s="27" t="s">
        <v>2148</v>
      </c>
      <c r="AY897" s="27"/>
      <c r="AZ897" s="27"/>
    </row>
    <row r="898" spans="1:52" x14ac:dyDescent="0.25">
      <c r="A898" s="27" t="s">
        <v>2149</v>
      </c>
      <c r="B898" s="27" t="s">
        <v>2150</v>
      </c>
      <c r="C898" s="27" t="s">
        <v>142</v>
      </c>
      <c r="D898" s="27"/>
      <c r="E898" s="19">
        <v>100</v>
      </c>
      <c r="F898" s="27"/>
      <c r="G898" s="27"/>
      <c r="H898" s="27"/>
      <c r="I898" s="27"/>
      <c r="J898" s="27"/>
      <c r="K898" s="11">
        <v>2334</v>
      </c>
      <c r="L898" s="27"/>
      <c r="M898" s="27"/>
      <c r="N898" s="27" t="s">
        <v>804</v>
      </c>
      <c r="O898" s="27"/>
      <c r="P898" s="27"/>
      <c r="Q898" s="27" t="s">
        <v>146</v>
      </c>
      <c r="R898" s="27"/>
      <c r="S898" s="27"/>
      <c r="T898" s="27" t="s">
        <v>795</v>
      </c>
      <c r="U898" s="27"/>
      <c r="V898" s="27"/>
      <c r="W898" s="27" t="s">
        <v>854</v>
      </c>
      <c r="X898" s="27"/>
      <c r="Y898" s="27"/>
      <c r="Z898" s="27" t="s">
        <v>258</v>
      </c>
      <c r="AA898" s="27"/>
      <c r="AB898" s="27"/>
      <c r="AC898" s="27"/>
      <c r="AD898" s="27">
        <v>0</v>
      </c>
      <c r="AE898" s="27"/>
      <c r="AF898" s="27"/>
      <c r="AG898" s="27">
        <v>0</v>
      </c>
      <c r="AH898" s="27"/>
      <c r="AI898" s="27" t="s">
        <v>796</v>
      </c>
      <c r="AJ898" s="27">
        <v>20</v>
      </c>
      <c r="AK898" s="27"/>
      <c r="AL898" s="27" t="s">
        <v>801</v>
      </c>
      <c r="AM898" s="27">
        <v>20</v>
      </c>
      <c r="AN898" s="27"/>
      <c r="AO898" s="27" t="s">
        <v>798</v>
      </c>
      <c r="AP898" s="27">
        <v>20</v>
      </c>
      <c r="AQ898" s="27"/>
      <c r="AR898" s="27" t="s">
        <v>150</v>
      </c>
      <c r="AS898" s="27">
        <v>20</v>
      </c>
      <c r="AT898" s="27"/>
      <c r="AU898" s="27" t="s">
        <v>799</v>
      </c>
      <c r="AV898" s="27">
        <v>20</v>
      </c>
      <c r="AW898" s="27"/>
      <c r="AX898" s="27"/>
      <c r="AY898" s="27"/>
      <c r="AZ898" s="27"/>
    </row>
    <row r="899" spans="1:52" x14ac:dyDescent="0.25">
      <c r="A899" s="27" t="s">
        <v>2151</v>
      </c>
      <c r="B899" s="27" t="s">
        <v>2152</v>
      </c>
      <c r="C899" s="27" t="s">
        <v>142</v>
      </c>
      <c r="D899" s="27"/>
      <c r="E899" s="19">
        <v>60</v>
      </c>
      <c r="F899" s="27"/>
      <c r="G899" s="27"/>
      <c r="H899" s="27"/>
      <c r="I899" s="27"/>
      <c r="J899" s="27"/>
      <c r="K899" s="11">
        <v>2334</v>
      </c>
      <c r="L899" s="27"/>
      <c r="M899" s="27"/>
      <c r="N899" s="27" t="s">
        <v>804</v>
      </c>
      <c r="O899" s="27"/>
      <c r="P899" s="27"/>
      <c r="Q899" s="27" t="s">
        <v>146</v>
      </c>
      <c r="R899" s="27"/>
      <c r="S899" s="27"/>
      <c r="T899" s="27" t="s">
        <v>795</v>
      </c>
      <c r="U899" s="27"/>
      <c r="V899" s="27"/>
      <c r="W899" s="27" t="s">
        <v>854</v>
      </c>
      <c r="X899" s="27"/>
      <c r="Y899" s="27"/>
      <c r="Z899" s="27" t="s">
        <v>258</v>
      </c>
      <c r="AA899" s="27"/>
      <c r="AB899" s="27"/>
      <c r="AC899" s="27"/>
      <c r="AD899" s="27">
        <v>0</v>
      </c>
      <c r="AE899" s="27"/>
      <c r="AF899" s="27"/>
      <c r="AG899" s="27">
        <v>0</v>
      </c>
      <c r="AH899" s="27"/>
      <c r="AI899" s="27" t="s">
        <v>800</v>
      </c>
      <c r="AJ899" s="27">
        <v>0</v>
      </c>
      <c r="AK899" s="27"/>
      <c r="AL899" s="27" t="s">
        <v>801</v>
      </c>
      <c r="AM899" s="27">
        <v>20</v>
      </c>
      <c r="AN899" s="27"/>
      <c r="AO899" s="27" t="s">
        <v>258</v>
      </c>
      <c r="AP899" s="27">
        <v>0</v>
      </c>
      <c r="AQ899" s="27"/>
      <c r="AR899" s="27" t="s">
        <v>150</v>
      </c>
      <c r="AS899" s="27">
        <v>20</v>
      </c>
      <c r="AT899" s="27"/>
      <c r="AU899" s="27" t="s">
        <v>799</v>
      </c>
      <c r="AV899" s="27">
        <v>20</v>
      </c>
      <c r="AW899" s="27"/>
      <c r="AX899" s="27"/>
      <c r="AY899" s="27"/>
      <c r="AZ899" s="27"/>
    </row>
    <row r="900" spans="1:52" x14ac:dyDescent="0.25">
      <c r="A900" s="27" t="s">
        <v>2153</v>
      </c>
      <c r="B900" s="27" t="s">
        <v>2154</v>
      </c>
      <c r="C900" s="27" t="s">
        <v>142</v>
      </c>
      <c r="D900" s="27"/>
      <c r="E900" s="19">
        <v>80</v>
      </c>
      <c r="F900" s="27"/>
      <c r="G900" s="27"/>
      <c r="H900" s="27"/>
      <c r="I900" s="27"/>
      <c r="J900" s="27"/>
      <c r="K900" s="11">
        <v>2235</v>
      </c>
      <c r="L900" s="27"/>
      <c r="M900" s="27"/>
      <c r="N900" s="27" t="s">
        <v>804</v>
      </c>
      <c r="O900" s="27"/>
      <c r="P900" s="27"/>
      <c r="Q900" s="27" t="s">
        <v>146</v>
      </c>
      <c r="R900" s="27"/>
      <c r="S900" s="27"/>
      <c r="T900" s="27" t="s">
        <v>162</v>
      </c>
      <c r="U900" s="27"/>
      <c r="V900" s="27"/>
      <c r="W900" s="27" t="s">
        <v>854</v>
      </c>
      <c r="X900" s="27"/>
      <c r="Y900" s="27"/>
      <c r="Z900" s="27" t="s">
        <v>258</v>
      </c>
      <c r="AA900" s="27"/>
      <c r="AB900" s="27"/>
      <c r="AC900" s="27"/>
      <c r="AD900" s="27">
        <v>0</v>
      </c>
      <c r="AE900" s="27"/>
      <c r="AF900" s="27"/>
      <c r="AG900" s="27">
        <v>0</v>
      </c>
      <c r="AH900" s="27"/>
      <c r="AI900" s="27" t="s">
        <v>800</v>
      </c>
      <c r="AJ900" s="27">
        <v>0</v>
      </c>
      <c r="AK900" s="27"/>
      <c r="AL900" s="27" t="s">
        <v>801</v>
      </c>
      <c r="AM900" s="27">
        <v>20</v>
      </c>
      <c r="AN900" s="27"/>
      <c r="AO900" s="27" t="s">
        <v>798</v>
      </c>
      <c r="AP900" s="27">
        <v>20</v>
      </c>
      <c r="AQ900" s="27"/>
      <c r="AR900" s="27" t="s">
        <v>150</v>
      </c>
      <c r="AS900" s="27">
        <v>20</v>
      </c>
      <c r="AT900" s="27"/>
      <c r="AU900" s="27" t="s">
        <v>799</v>
      </c>
      <c r="AV900" s="27">
        <v>20</v>
      </c>
      <c r="AW900" s="27"/>
      <c r="AX900" s="27"/>
      <c r="AY900" s="27"/>
      <c r="AZ900" s="27"/>
    </row>
    <row r="901" spans="1:52" x14ac:dyDescent="0.25">
      <c r="A901" s="27" t="s">
        <v>2155</v>
      </c>
      <c r="B901" s="27" t="s">
        <v>2156</v>
      </c>
      <c r="C901" s="27" t="s">
        <v>142</v>
      </c>
      <c r="D901" s="27"/>
      <c r="E901" s="19">
        <v>80</v>
      </c>
      <c r="F901" s="27"/>
      <c r="G901" s="27"/>
      <c r="H901" s="27"/>
      <c r="I901" s="27"/>
      <c r="J901" s="27"/>
      <c r="K901" s="11">
        <v>2334</v>
      </c>
      <c r="L901" s="27"/>
      <c r="M901" s="27"/>
      <c r="N901" s="27" t="s">
        <v>804</v>
      </c>
      <c r="O901" s="27"/>
      <c r="P901" s="27"/>
      <c r="Q901" s="27" t="s">
        <v>146</v>
      </c>
      <c r="R901" s="27"/>
      <c r="S901" s="27"/>
      <c r="T901" s="27" t="s">
        <v>795</v>
      </c>
      <c r="U901" s="27"/>
      <c r="V901" s="27"/>
      <c r="W901" s="27" t="s">
        <v>854</v>
      </c>
      <c r="X901" s="27"/>
      <c r="Y901" s="27"/>
      <c r="Z901" s="27" t="s">
        <v>258</v>
      </c>
      <c r="AA901" s="27"/>
      <c r="AB901" s="27"/>
      <c r="AC901" s="27"/>
      <c r="AD901" s="27">
        <v>0</v>
      </c>
      <c r="AE901" s="27"/>
      <c r="AF901" s="27"/>
      <c r="AG901" s="27">
        <v>0</v>
      </c>
      <c r="AH901" s="27"/>
      <c r="AI901" s="27" t="s">
        <v>796</v>
      </c>
      <c r="AJ901" s="27">
        <v>20</v>
      </c>
      <c r="AK901" s="27"/>
      <c r="AL901" s="27" t="s">
        <v>801</v>
      </c>
      <c r="AM901" s="27">
        <v>20</v>
      </c>
      <c r="AN901" s="27"/>
      <c r="AO901" s="27" t="s">
        <v>258</v>
      </c>
      <c r="AP901" s="27">
        <v>0</v>
      </c>
      <c r="AQ901" s="27"/>
      <c r="AR901" s="27" t="s">
        <v>150</v>
      </c>
      <c r="AS901" s="27">
        <v>20</v>
      </c>
      <c r="AT901" s="27"/>
      <c r="AU901" s="27" t="s">
        <v>799</v>
      </c>
      <c r="AV901" s="27">
        <v>20</v>
      </c>
      <c r="AW901" s="27"/>
      <c r="AX901" s="27"/>
      <c r="AY901" s="27"/>
      <c r="AZ901" s="27"/>
    </row>
    <row r="902" spans="1:52" x14ac:dyDescent="0.25">
      <c r="A902" s="27" t="s">
        <v>2165</v>
      </c>
      <c r="B902" s="27" t="s">
        <v>2166</v>
      </c>
      <c r="C902" s="27" t="s">
        <v>142</v>
      </c>
      <c r="D902" s="27"/>
      <c r="E902" s="19">
        <v>80</v>
      </c>
      <c r="F902" s="27"/>
      <c r="G902" s="27"/>
      <c r="H902" s="27"/>
      <c r="I902" s="27"/>
      <c r="J902" s="27"/>
      <c r="K902" s="11">
        <v>2235</v>
      </c>
      <c r="L902" s="27"/>
      <c r="M902" s="27"/>
      <c r="N902" s="27" t="s">
        <v>804</v>
      </c>
      <c r="O902" s="27"/>
      <c r="P902" s="27"/>
      <c r="Q902" s="27" t="s">
        <v>146</v>
      </c>
      <c r="R902" s="27"/>
      <c r="S902" s="27"/>
      <c r="T902" s="27" t="s">
        <v>162</v>
      </c>
      <c r="U902" s="27"/>
      <c r="V902" s="27"/>
      <c r="W902" s="27" t="s">
        <v>854</v>
      </c>
      <c r="X902" s="27"/>
      <c r="Y902" s="27"/>
      <c r="Z902" s="27" t="s">
        <v>258</v>
      </c>
      <c r="AA902" s="27"/>
      <c r="AB902" s="27"/>
      <c r="AC902" s="27"/>
      <c r="AD902" s="27">
        <v>0</v>
      </c>
      <c r="AE902" s="27"/>
      <c r="AF902" s="27"/>
      <c r="AG902" s="27">
        <v>0</v>
      </c>
      <c r="AH902" s="27"/>
      <c r="AI902" s="27" t="s">
        <v>796</v>
      </c>
      <c r="AJ902" s="27">
        <v>20</v>
      </c>
      <c r="AK902" s="27"/>
      <c r="AL902" s="27" t="s">
        <v>801</v>
      </c>
      <c r="AM902" s="27">
        <v>20</v>
      </c>
      <c r="AN902" s="27"/>
      <c r="AO902" s="27" t="s">
        <v>798</v>
      </c>
      <c r="AP902" s="27">
        <v>20</v>
      </c>
      <c r="AQ902" s="27"/>
      <c r="AR902" s="27" t="s">
        <v>258</v>
      </c>
      <c r="AS902" s="27">
        <v>0</v>
      </c>
      <c r="AT902" s="27"/>
      <c r="AU902" s="27" t="s">
        <v>799</v>
      </c>
      <c r="AV902" s="27">
        <v>20</v>
      </c>
      <c r="AW902" s="27"/>
      <c r="AX902" s="27"/>
      <c r="AY902" s="27"/>
      <c r="AZ902" s="27"/>
    </row>
    <row r="903" spans="1:52" x14ac:dyDescent="0.25">
      <c r="A903" s="27" t="s">
        <v>2157</v>
      </c>
      <c r="B903" s="27" t="s">
        <v>2158</v>
      </c>
      <c r="C903" s="27" t="s">
        <v>142</v>
      </c>
      <c r="D903" s="27"/>
      <c r="E903" s="19">
        <v>80</v>
      </c>
      <c r="F903" s="27"/>
      <c r="G903" s="27"/>
      <c r="H903" s="27"/>
      <c r="I903" s="27"/>
      <c r="J903" s="27"/>
      <c r="K903" s="11">
        <v>2334</v>
      </c>
      <c r="L903" s="27"/>
      <c r="M903" s="27"/>
      <c r="N903" s="27" t="s">
        <v>804</v>
      </c>
      <c r="O903" s="27"/>
      <c r="P903" s="27"/>
      <c r="Q903" s="27" t="s">
        <v>146</v>
      </c>
      <c r="R903" s="27"/>
      <c r="S903" s="27"/>
      <c r="T903" s="27" t="s">
        <v>795</v>
      </c>
      <c r="U903" s="27"/>
      <c r="V903" s="27"/>
      <c r="W903" s="27" t="s">
        <v>854</v>
      </c>
      <c r="X903" s="27"/>
      <c r="Y903" s="27"/>
      <c r="Z903" s="27" t="s">
        <v>258</v>
      </c>
      <c r="AA903" s="27"/>
      <c r="AB903" s="27"/>
      <c r="AC903" s="27"/>
      <c r="AD903" s="27">
        <v>0</v>
      </c>
      <c r="AE903" s="27"/>
      <c r="AF903" s="27"/>
      <c r="AG903" s="27">
        <v>0</v>
      </c>
      <c r="AH903" s="27"/>
      <c r="AI903" s="27" t="s">
        <v>800</v>
      </c>
      <c r="AJ903" s="27">
        <v>0</v>
      </c>
      <c r="AK903" s="27"/>
      <c r="AL903" s="27" t="s">
        <v>801</v>
      </c>
      <c r="AM903" s="27">
        <v>20</v>
      </c>
      <c r="AN903" s="27"/>
      <c r="AO903" s="27" t="s">
        <v>798</v>
      </c>
      <c r="AP903" s="27">
        <v>20</v>
      </c>
      <c r="AQ903" s="27"/>
      <c r="AR903" s="27" t="s">
        <v>150</v>
      </c>
      <c r="AS903" s="27">
        <v>20</v>
      </c>
      <c r="AT903" s="27"/>
      <c r="AU903" s="27" t="s">
        <v>799</v>
      </c>
      <c r="AV903" s="27">
        <v>20</v>
      </c>
      <c r="AW903" s="27"/>
      <c r="AX903" s="27"/>
      <c r="AY903" s="27"/>
      <c r="AZ903" s="27"/>
    </row>
    <row r="904" spans="1:52" x14ac:dyDescent="0.25">
      <c r="A904" s="27" t="s">
        <v>2159</v>
      </c>
      <c r="B904" s="27" t="s">
        <v>2160</v>
      </c>
      <c r="C904" s="27" t="s">
        <v>142</v>
      </c>
      <c r="D904" s="27"/>
      <c r="E904" s="19">
        <v>100</v>
      </c>
      <c r="F904" s="27"/>
      <c r="G904" s="27"/>
      <c r="H904" s="27"/>
      <c r="I904" s="27"/>
      <c r="J904" s="27"/>
      <c r="K904" s="11">
        <v>2334</v>
      </c>
      <c r="L904" s="27"/>
      <c r="M904" s="27"/>
      <c r="N904" s="27" t="s">
        <v>804</v>
      </c>
      <c r="O904" s="27"/>
      <c r="P904" s="27"/>
      <c r="Q904" s="27" t="s">
        <v>146</v>
      </c>
      <c r="R904" s="27"/>
      <c r="S904" s="27"/>
      <c r="T904" s="27" t="s">
        <v>795</v>
      </c>
      <c r="U904" s="27"/>
      <c r="V904" s="27"/>
      <c r="W904" s="27" t="s">
        <v>854</v>
      </c>
      <c r="X904" s="27"/>
      <c r="Y904" s="27"/>
      <c r="Z904" s="27" t="s">
        <v>258</v>
      </c>
      <c r="AA904" s="27"/>
      <c r="AB904" s="27"/>
      <c r="AC904" s="27"/>
      <c r="AD904" s="27">
        <v>0</v>
      </c>
      <c r="AE904" s="27"/>
      <c r="AF904" s="27"/>
      <c r="AG904" s="27">
        <v>0</v>
      </c>
      <c r="AH904" s="27"/>
      <c r="AI904" s="27" t="s">
        <v>796</v>
      </c>
      <c r="AJ904" s="27">
        <v>20</v>
      </c>
      <c r="AK904" s="27"/>
      <c r="AL904" s="27" t="s">
        <v>801</v>
      </c>
      <c r="AM904" s="27">
        <v>20</v>
      </c>
      <c r="AN904" s="27"/>
      <c r="AO904" s="27" t="s">
        <v>798</v>
      </c>
      <c r="AP904" s="27">
        <v>20</v>
      </c>
      <c r="AQ904" s="27"/>
      <c r="AR904" s="27" t="s">
        <v>150</v>
      </c>
      <c r="AS904" s="27">
        <v>20</v>
      </c>
      <c r="AT904" s="27"/>
      <c r="AU904" s="27" t="s">
        <v>799</v>
      </c>
      <c r="AV904" s="27">
        <v>20</v>
      </c>
      <c r="AW904" s="27"/>
      <c r="AX904" s="27"/>
      <c r="AY904" s="27"/>
      <c r="AZ904" s="27"/>
    </row>
    <row r="905" spans="1:52" x14ac:dyDescent="0.25">
      <c r="A905" s="27" t="s">
        <v>2161</v>
      </c>
      <c r="B905" s="27" t="s">
        <v>2162</v>
      </c>
      <c r="C905" s="27" t="s">
        <v>142</v>
      </c>
      <c r="D905" s="27"/>
      <c r="E905" s="19">
        <v>60</v>
      </c>
      <c r="F905" s="27"/>
      <c r="G905" s="27"/>
      <c r="H905" s="27"/>
      <c r="I905" s="27"/>
      <c r="J905" s="27"/>
      <c r="K905" s="11">
        <v>2334</v>
      </c>
      <c r="L905" s="27"/>
      <c r="M905" s="27"/>
      <c r="N905" s="27" t="s">
        <v>804</v>
      </c>
      <c r="O905" s="27"/>
      <c r="P905" s="27"/>
      <c r="Q905" s="27" t="s">
        <v>146</v>
      </c>
      <c r="R905" s="27"/>
      <c r="S905" s="27"/>
      <c r="T905" s="27" t="s">
        <v>795</v>
      </c>
      <c r="U905" s="27"/>
      <c r="V905" s="27"/>
      <c r="W905" s="27" t="s">
        <v>854</v>
      </c>
      <c r="X905" s="27"/>
      <c r="Y905" s="27"/>
      <c r="Z905" s="27" t="s">
        <v>258</v>
      </c>
      <c r="AA905" s="27"/>
      <c r="AB905" s="27"/>
      <c r="AC905" s="27"/>
      <c r="AD905" s="27">
        <v>0</v>
      </c>
      <c r="AE905" s="27"/>
      <c r="AF905" s="27"/>
      <c r="AG905" s="27">
        <v>0</v>
      </c>
      <c r="AH905" s="27"/>
      <c r="AI905" s="27" t="s">
        <v>800</v>
      </c>
      <c r="AJ905" s="27">
        <v>0</v>
      </c>
      <c r="AK905" s="27"/>
      <c r="AL905" s="27" t="s">
        <v>801</v>
      </c>
      <c r="AM905" s="27">
        <v>20</v>
      </c>
      <c r="AN905" s="27"/>
      <c r="AO905" s="27" t="s">
        <v>258</v>
      </c>
      <c r="AP905" s="27">
        <v>0</v>
      </c>
      <c r="AQ905" s="27"/>
      <c r="AR905" s="27" t="s">
        <v>150</v>
      </c>
      <c r="AS905" s="27">
        <v>20</v>
      </c>
      <c r="AT905" s="27"/>
      <c r="AU905" s="27" t="s">
        <v>799</v>
      </c>
      <c r="AV905" s="27">
        <v>20</v>
      </c>
      <c r="AW905" s="27"/>
      <c r="AX905" s="27"/>
      <c r="AY905" s="27"/>
      <c r="AZ905" s="27"/>
    </row>
    <row r="906" spans="1:52" x14ac:dyDescent="0.25">
      <c r="A906" s="27" t="s">
        <v>2163</v>
      </c>
      <c r="B906" s="27" t="s">
        <v>2164</v>
      </c>
      <c r="C906" s="27" t="s">
        <v>142</v>
      </c>
      <c r="D906" s="27"/>
      <c r="E906" s="19">
        <v>80</v>
      </c>
      <c r="F906" s="27"/>
      <c r="G906" s="27"/>
      <c r="H906" s="27"/>
      <c r="I906" s="27"/>
      <c r="J906" s="27"/>
      <c r="K906" s="11">
        <v>2334</v>
      </c>
      <c r="L906" s="27"/>
      <c r="M906" s="27"/>
      <c r="N906" s="27" t="s">
        <v>804</v>
      </c>
      <c r="O906" s="27"/>
      <c r="P906" s="27"/>
      <c r="Q906" s="27" t="s">
        <v>146</v>
      </c>
      <c r="R906" s="27"/>
      <c r="S906" s="27"/>
      <c r="T906" s="27" t="s">
        <v>795</v>
      </c>
      <c r="U906" s="27"/>
      <c r="V906" s="27"/>
      <c r="W906" s="27" t="s">
        <v>854</v>
      </c>
      <c r="X906" s="27"/>
      <c r="Y906" s="27"/>
      <c r="Z906" s="27" t="s">
        <v>258</v>
      </c>
      <c r="AA906" s="27"/>
      <c r="AB906" s="27"/>
      <c r="AC906" s="27"/>
      <c r="AD906" s="27">
        <v>0</v>
      </c>
      <c r="AE906" s="27"/>
      <c r="AF906" s="27"/>
      <c r="AG906" s="27">
        <v>0</v>
      </c>
      <c r="AH906" s="27"/>
      <c r="AI906" s="27" t="s">
        <v>796</v>
      </c>
      <c r="AJ906" s="27">
        <v>20</v>
      </c>
      <c r="AK906" s="27"/>
      <c r="AL906" s="27" t="s">
        <v>801</v>
      </c>
      <c r="AM906" s="27">
        <v>20</v>
      </c>
      <c r="AN906" s="27"/>
      <c r="AO906" s="27" t="s">
        <v>258</v>
      </c>
      <c r="AP906" s="27">
        <v>0</v>
      </c>
      <c r="AQ906" s="27"/>
      <c r="AR906" s="27" t="s">
        <v>150</v>
      </c>
      <c r="AS906" s="27">
        <v>20</v>
      </c>
      <c r="AT906" s="27"/>
      <c r="AU906" s="27" t="s">
        <v>799</v>
      </c>
      <c r="AV906" s="27">
        <v>20</v>
      </c>
      <c r="AW906" s="27"/>
      <c r="AX906" s="27"/>
      <c r="AY906" s="27"/>
      <c r="AZ906" s="27"/>
    </row>
    <row r="907" spans="1:52" x14ac:dyDescent="0.25">
      <c r="A907" s="27" t="s">
        <v>2167</v>
      </c>
      <c r="B907" s="27" t="s">
        <v>2168</v>
      </c>
      <c r="C907" s="27" t="s">
        <v>142</v>
      </c>
      <c r="D907" s="27"/>
      <c r="E907" s="19">
        <v>100</v>
      </c>
      <c r="F907" s="27"/>
      <c r="G907" s="27"/>
      <c r="H907" s="27"/>
      <c r="I907" s="27"/>
      <c r="J907" s="27"/>
      <c r="K907" s="11">
        <v>2334</v>
      </c>
      <c r="L907" s="27"/>
      <c r="M907" s="27"/>
      <c r="N907" s="27" t="s">
        <v>804</v>
      </c>
      <c r="O907" s="27"/>
      <c r="P907" s="27"/>
      <c r="Q907" s="27" t="s">
        <v>146</v>
      </c>
      <c r="R907" s="27"/>
      <c r="S907" s="27"/>
      <c r="T907" s="27" t="s">
        <v>795</v>
      </c>
      <c r="U907" s="27"/>
      <c r="V907" s="27"/>
      <c r="W907" s="27" t="s">
        <v>854</v>
      </c>
      <c r="X907" s="27"/>
      <c r="Y907" s="27"/>
      <c r="Z907" s="27" t="s">
        <v>150</v>
      </c>
      <c r="AA907" s="27"/>
      <c r="AB907" s="27"/>
      <c r="AC907" s="27" t="s">
        <v>800</v>
      </c>
      <c r="AD907" s="27">
        <v>0</v>
      </c>
      <c r="AE907" s="27"/>
      <c r="AF907" s="27" t="s">
        <v>801</v>
      </c>
      <c r="AG907" s="27">
        <v>0</v>
      </c>
      <c r="AH907" s="27"/>
      <c r="AI907" s="27" t="s">
        <v>796</v>
      </c>
      <c r="AJ907" s="27">
        <v>20</v>
      </c>
      <c r="AK907" s="27"/>
      <c r="AL907" s="27" t="s">
        <v>801</v>
      </c>
      <c r="AM907" s="27">
        <v>20</v>
      </c>
      <c r="AN907" s="27"/>
      <c r="AO907" s="27" t="s">
        <v>798</v>
      </c>
      <c r="AP907" s="27">
        <v>20</v>
      </c>
      <c r="AQ907" s="27"/>
      <c r="AR907" s="27" t="s">
        <v>150</v>
      </c>
      <c r="AS907" s="27">
        <v>20</v>
      </c>
      <c r="AT907" s="27"/>
      <c r="AU907" s="27" t="s">
        <v>799</v>
      </c>
      <c r="AV907" s="27">
        <v>20</v>
      </c>
      <c r="AW907" s="27"/>
      <c r="AX907" s="27"/>
      <c r="AY907" s="27"/>
      <c r="AZ907" s="27"/>
    </row>
    <row r="908" spans="1:52" x14ac:dyDescent="0.25">
      <c r="A908" s="27" t="s">
        <v>2169</v>
      </c>
      <c r="B908" s="27" t="s">
        <v>2170</v>
      </c>
      <c r="C908" s="27" t="s">
        <v>142</v>
      </c>
      <c r="D908" s="27"/>
      <c r="E908" s="19">
        <v>80</v>
      </c>
      <c r="F908" s="27"/>
      <c r="G908" s="27"/>
      <c r="H908" s="27"/>
      <c r="I908" s="27"/>
      <c r="J908" s="27"/>
      <c r="K908" s="11">
        <v>2334</v>
      </c>
      <c r="L908" s="27"/>
      <c r="M908" s="27"/>
      <c r="N908" s="27" t="s">
        <v>804</v>
      </c>
      <c r="O908" s="27"/>
      <c r="P908" s="27"/>
      <c r="Q908" s="27" t="s">
        <v>146</v>
      </c>
      <c r="R908" s="27"/>
      <c r="S908" s="27"/>
      <c r="T908" s="27" t="s">
        <v>795</v>
      </c>
      <c r="U908" s="27"/>
      <c r="V908" s="27"/>
      <c r="W908" s="27" t="s">
        <v>854</v>
      </c>
      <c r="X908" s="27"/>
      <c r="Y908" s="27"/>
      <c r="Z908" s="27" t="s">
        <v>258</v>
      </c>
      <c r="AA908" s="27"/>
      <c r="AB908" s="27"/>
      <c r="AC908" s="27"/>
      <c r="AD908" s="27">
        <v>0</v>
      </c>
      <c r="AE908" s="27"/>
      <c r="AF908" s="27"/>
      <c r="AG908" s="27">
        <v>0</v>
      </c>
      <c r="AH908" s="27"/>
      <c r="AI908" s="27" t="s">
        <v>796</v>
      </c>
      <c r="AJ908" s="27">
        <v>20</v>
      </c>
      <c r="AK908" s="27"/>
      <c r="AL908" s="27" t="s">
        <v>801</v>
      </c>
      <c r="AM908" s="27">
        <v>20</v>
      </c>
      <c r="AN908" s="27"/>
      <c r="AO908" s="27" t="s">
        <v>258</v>
      </c>
      <c r="AP908" s="27">
        <v>0</v>
      </c>
      <c r="AQ908" s="27"/>
      <c r="AR908" s="27" t="s">
        <v>150</v>
      </c>
      <c r="AS908" s="27">
        <v>20</v>
      </c>
      <c r="AT908" s="27"/>
      <c r="AU908" s="27" t="s">
        <v>799</v>
      </c>
      <c r="AV908" s="27">
        <v>20</v>
      </c>
      <c r="AW908" s="27"/>
      <c r="AX908" s="27"/>
      <c r="AY908" s="27"/>
      <c r="AZ908" s="27"/>
    </row>
    <row r="909" spans="1:52" x14ac:dyDescent="0.25">
      <c r="A909" s="27" t="s">
        <v>2171</v>
      </c>
      <c r="B909" s="27" t="s">
        <v>2172</v>
      </c>
      <c r="C909" s="27" t="s">
        <v>142</v>
      </c>
      <c r="D909" s="27"/>
      <c r="E909" s="19">
        <v>80</v>
      </c>
      <c r="F909" s="27"/>
      <c r="G909" s="27"/>
      <c r="H909" s="27"/>
      <c r="I909" s="27"/>
      <c r="J909" s="27"/>
      <c r="K909" s="11">
        <v>2334</v>
      </c>
      <c r="L909" s="27"/>
      <c r="M909" s="27"/>
      <c r="N909" s="27" t="s">
        <v>804</v>
      </c>
      <c r="O909" s="27"/>
      <c r="P909" s="27"/>
      <c r="Q909" s="27" t="s">
        <v>146</v>
      </c>
      <c r="R909" s="27"/>
      <c r="S909" s="27"/>
      <c r="T909" s="27" t="s">
        <v>795</v>
      </c>
      <c r="U909" s="27"/>
      <c r="V909" s="27"/>
      <c r="W909" s="27" t="s">
        <v>854</v>
      </c>
      <c r="X909" s="27"/>
      <c r="Y909" s="27"/>
      <c r="Z909" s="27" t="s">
        <v>258</v>
      </c>
      <c r="AA909" s="27"/>
      <c r="AB909" s="27"/>
      <c r="AC909" s="27"/>
      <c r="AD909" s="27">
        <v>0</v>
      </c>
      <c r="AE909" s="27"/>
      <c r="AF909" s="27"/>
      <c r="AG909" s="27">
        <v>0</v>
      </c>
      <c r="AH909" s="27"/>
      <c r="AI909" s="27" t="s">
        <v>796</v>
      </c>
      <c r="AJ909" s="27">
        <v>20</v>
      </c>
      <c r="AK909" s="27"/>
      <c r="AL909" s="27" t="s">
        <v>801</v>
      </c>
      <c r="AM909" s="27">
        <v>20</v>
      </c>
      <c r="AN909" s="27"/>
      <c r="AO909" s="27" t="s">
        <v>258</v>
      </c>
      <c r="AP909" s="27">
        <v>0</v>
      </c>
      <c r="AQ909" s="27"/>
      <c r="AR909" s="27" t="s">
        <v>150</v>
      </c>
      <c r="AS909" s="27">
        <v>20</v>
      </c>
      <c r="AT909" s="27"/>
      <c r="AU909" s="27" t="s">
        <v>799</v>
      </c>
      <c r="AV909" s="27">
        <v>20</v>
      </c>
      <c r="AW909" s="27"/>
      <c r="AX909" s="27"/>
      <c r="AY909" s="27"/>
      <c r="AZ909" s="27"/>
    </row>
    <row r="910" spans="1:52" x14ac:dyDescent="0.25">
      <c r="A910" s="27" t="s">
        <v>2175</v>
      </c>
      <c r="B910" s="27" t="s">
        <v>2176</v>
      </c>
      <c r="C910" s="27" t="s">
        <v>142</v>
      </c>
      <c r="D910" s="27"/>
      <c r="E910" s="19">
        <v>80</v>
      </c>
      <c r="F910" s="27"/>
      <c r="G910" s="27"/>
      <c r="H910" s="27"/>
      <c r="I910" s="27"/>
      <c r="J910" s="27"/>
      <c r="K910" s="11">
        <v>2235</v>
      </c>
      <c r="L910" s="27"/>
      <c r="M910" s="27"/>
      <c r="N910" s="27" t="s">
        <v>804</v>
      </c>
      <c r="O910" s="27"/>
      <c r="P910" s="27"/>
      <c r="Q910" s="27" t="s">
        <v>146</v>
      </c>
      <c r="R910" s="27"/>
      <c r="S910" s="27"/>
      <c r="T910" s="27" t="s">
        <v>162</v>
      </c>
      <c r="U910" s="27"/>
      <c r="V910" s="27"/>
      <c r="W910" s="27" t="s">
        <v>854</v>
      </c>
      <c r="X910" s="27"/>
      <c r="Y910" s="27"/>
      <c r="Z910" s="27" t="s">
        <v>258</v>
      </c>
      <c r="AA910" s="27"/>
      <c r="AB910" s="27"/>
      <c r="AC910" s="27"/>
      <c r="AD910" s="27">
        <v>0</v>
      </c>
      <c r="AE910" s="27"/>
      <c r="AF910" s="27"/>
      <c r="AG910" s="27">
        <v>0</v>
      </c>
      <c r="AH910" s="27"/>
      <c r="AI910" s="27" t="s">
        <v>800</v>
      </c>
      <c r="AJ910" s="27">
        <v>0</v>
      </c>
      <c r="AK910" s="27"/>
      <c r="AL910" s="27" t="s">
        <v>801</v>
      </c>
      <c r="AM910" s="27">
        <v>20</v>
      </c>
      <c r="AN910" s="27"/>
      <c r="AO910" s="27" t="s">
        <v>798</v>
      </c>
      <c r="AP910" s="27">
        <v>20</v>
      </c>
      <c r="AQ910" s="27"/>
      <c r="AR910" s="27" t="s">
        <v>150</v>
      </c>
      <c r="AS910" s="27">
        <v>20</v>
      </c>
      <c r="AT910" s="27"/>
      <c r="AU910" s="27" t="s">
        <v>799</v>
      </c>
      <c r="AV910" s="27">
        <v>20</v>
      </c>
      <c r="AW910" s="27"/>
      <c r="AX910" s="27"/>
      <c r="AY910" s="27"/>
      <c r="AZ910" s="27"/>
    </row>
    <row r="911" spans="1:52" x14ac:dyDescent="0.25">
      <c r="A911" s="27" t="s">
        <v>2173</v>
      </c>
      <c r="B911" s="27" t="s">
        <v>2174</v>
      </c>
      <c r="C911" s="27" t="s">
        <v>142</v>
      </c>
      <c r="D911" s="27"/>
      <c r="E911" s="19">
        <v>80</v>
      </c>
      <c r="F911" s="27"/>
      <c r="G911" s="27"/>
      <c r="H911" s="27"/>
      <c r="I911" s="27"/>
      <c r="J911" s="27"/>
      <c r="K911" s="11">
        <v>2334</v>
      </c>
      <c r="L911" s="27"/>
      <c r="M911" s="27"/>
      <c r="N911" s="27" t="s">
        <v>804</v>
      </c>
      <c r="O911" s="27"/>
      <c r="P911" s="27"/>
      <c r="Q911" s="27" t="s">
        <v>146</v>
      </c>
      <c r="R911" s="27"/>
      <c r="S911" s="27"/>
      <c r="T911" s="27" t="s">
        <v>795</v>
      </c>
      <c r="U911" s="27"/>
      <c r="V911" s="27"/>
      <c r="W911" s="27" t="s">
        <v>854</v>
      </c>
      <c r="X911" s="27"/>
      <c r="Y911" s="27"/>
      <c r="Z911" s="27" t="s">
        <v>258</v>
      </c>
      <c r="AA911" s="27"/>
      <c r="AB911" s="27"/>
      <c r="AC911" s="27"/>
      <c r="AD911" s="27">
        <v>0</v>
      </c>
      <c r="AE911" s="27"/>
      <c r="AF911" s="27"/>
      <c r="AG911" s="27">
        <v>0</v>
      </c>
      <c r="AH911" s="27"/>
      <c r="AI911" s="27" t="s">
        <v>800</v>
      </c>
      <c r="AJ911" s="27">
        <v>0</v>
      </c>
      <c r="AK911" s="27"/>
      <c r="AL911" s="27" t="s">
        <v>801</v>
      </c>
      <c r="AM911" s="27">
        <v>20</v>
      </c>
      <c r="AN911" s="27"/>
      <c r="AO911" s="27" t="s">
        <v>798</v>
      </c>
      <c r="AP911" s="27">
        <v>20</v>
      </c>
      <c r="AQ911" s="27"/>
      <c r="AR911" s="27" t="s">
        <v>150</v>
      </c>
      <c r="AS911" s="27">
        <v>20</v>
      </c>
      <c r="AT911" s="27"/>
      <c r="AU911" s="27" t="s">
        <v>799</v>
      </c>
      <c r="AV911" s="27">
        <v>20</v>
      </c>
      <c r="AW911" s="27"/>
      <c r="AX911" s="27"/>
      <c r="AY911" s="27"/>
      <c r="AZ911" s="27"/>
    </row>
    <row r="912" spans="1:52" x14ac:dyDescent="0.25">
      <c r="A912" s="27" t="s">
        <v>2177</v>
      </c>
      <c r="B912" s="27" t="s">
        <v>2178</v>
      </c>
      <c r="C912" s="27" t="s">
        <v>142</v>
      </c>
      <c r="D912" s="27"/>
      <c r="E912" s="19">
        <v>100</v>
      </c>
      <c r="F912" s="27"/>
      <c r="G912" s="27"/>
      <c r="H912" s="27"/>
      <c r="I912" s="27"/>
      <c r="J912" s="27"/>
      <c r="K912" s="11">
        <v>2235</v>
      </c>
      <c r="L912" s="27"/>
      <c r="M912" s="27"/>
      <c r="N912" s="27" t="s">
        <v>804</v>
      </c>
      <c r="O912" s="27"/>
      <c r="P912" s="27"/>
      <c r="Q912" s="27" t="s">
        <v>146</v>
      </c>
      <c r="R912" s="27"/>
      <c r="S912" s="27"/>
      <c r="T912" s="27" t="s">
        <v>162</v>
      </c>
      <c r="U912" s="27"/>
      <c r="V912" s="27"/>
      <c r="W912" s="27" t="s">
        <v>854</v>
      </c>
      <c r="X912" s="27"/>
      <c r="Y912" s="27"/>
      <c r="Z912" s="27" t="s">
        <v>258</v>
      </c>
      <c r="AA912" s="27"/>
      <c r="AB912" s="27"/>
      <c r="AC912" s="27"/>
      <c r="AD912" s="27">
        <v>0</v>
      </c>
      <c r="AE912" s="27"/>
      <c r="AF912" s="27"/>
      <c r="AG912" s="27">
        <v>0</v>
      </c>
      <c r="AH912" s="27"/>
      <c r="AI912" s="27" t="s">
        <v>796</v>
      </c>
      <c r="AJ912" s="27">
        <v>20</v>
      </c>
      <c r="AK912" s="27"/>
      <c r="AL912" s="27" t="s">
        <v>801</v>
      </c>
      <c r="AM912" s="27">
        <v>20</v>
      </c>
      <c r="AN912" s="27"/>
      <c r="AO912" s="27" t="s">
        <v>798</v>
      </c>
      <c r="AP912" s="27">
        <v>20</v>
      </c>
      <c r="AQ912" s="27"/>
      <c r="AR912" s="27" t="s">
        <v>150</v>
      </c>
      <c r="AS912" s="27">
        <v>20</v>
      </c>
      <c r="AT912" s="27"/>
      <c r="AU912" s="27" t="s">
        <v>799</v>
      </c>
      <c r="AV912" s="27">
        <v>20</v>
      </c>
      <c r="AW912" s="27"/>
      <c r="AX912" s="27"/>
      <c r="AY912" s="27"/>
      <c r="AZ912" s="27"/>
    </row>
    <row r="913" spans="1:52" x14ac:dyDescent="0.25">
      <c r="A913" s="27" t="s">
        <v>2179</v>
      </c>
      <c r="B913" s="27" t="s">
        <v>2180</v>
      </c>
      <c r="C913" s="27" t="s">
        <v>142</v>
      </c>
      <c r="D913" s="27"/>
      <c r="E913" s="19">
        <v>80</v>
      </c>
      <c r="F913" s="27"/>
      <c r="G913" s="27"/>
      <c r="H913" s="27"/>
      <c r="I913" s="27"/>
      <c r="J913" s="27"/>
      <c r="K913" s="11">
        <v>2333</v>
      </c>
      <c r="L913" s="27"/>
      <c r="M913" s="27"/>
      <c r="N913" s="27" t="s">
        <v>804</v>
      </c>
      <c r="O913" s="27"/>
      <c r="P913" s="27"/>
      <c r="Q913" s="27" t="s">
        <v>146</v>
      </c>
      <c r="R913" s="27"/>
      <c r="S913" s="27"/>
      <c r="T913" s="27" t="s">
        <v>162</v>
      </c>
      <c r="U913" s="27"/>
      <c r="V913" s="27"/>
      <c r="W913" s="27" t="s">
        <v>854</v>
      </c>
      <c r="X913" s="27"/>
      <c r="Y913" s="27"/>
      <c r="Z913" s="27" t="s">
        <v>258</v>
      </c>
      <c r="AA913" s="27"/>
      <c r="AB913" s="27"/>
      <c r="AC913" s="27"/>
      <c r="AD913" s="27">
        <v>0</v>
      </c>
      <c r="AE913" s="27"/>
      <c r="AF913" s="27"/>
      <c r="AG913" s="27">
        <v>0</v>
      </c>
      <c r="AH913" s="27"/>
      <c r="AI913" s="27" t="s">
        <v>800</v>
      </c>
      <c r="AJ913" s="27">
        <v>0</v>
      </c>
      <c r="AK913" s="27"/>
      <c r="AL913" s="27" t="s">
        <v>801</v>
      </c>
      <c r="AM913" s="27">
        <v>20</v>
      </c>
      <c r="AN913" s="27"/>
      <c r="AO913" s="27" t="s">
        <v>798</v>
      </c>
      <c r="AP913" s="27">
        <v>20</v>
      </c>
      <c r="AQ913" s="27"/>
      <c r="AR913" s="27" t="s">
        <v>150</v>
      </c>
      <c r="AS913" s="27">
        <v>20</v>
      </c>
      <c r="AT913" s="27"/>
      <c r="AU913" s="27" t="s">
        <v>799</v>
      </c>
      <c r="AV913" s="27">
        <v>20</v>
      </c>
      <c r="AW913" s="27"/>
      <c r="AX913" s="27"/>
      <c r="AY913" s="27"/>
      <c r="AZ913" s="27"/>
    </row>
    <row r="914" spans="1:52" x14ac:dyDescent="0.25">
      <c r="A914" s="27" t="s">
        <v>2193</v>
      </c>
      <c r="B914" s="27" t="s">
        <v>2194</v>
      </c>
      <c r="C914" s="27" t="s">
        <v>142</v>
      </c>
      <c r="D914" s="27"/>
      <c r="E914" s="19">
        <v>80</v>
      </c>
      <c r="F914" s="27"/>
      <c r="G914" s="27"/>
      <c r="H914" s="27"/>
      <c r="I914" s="27"/>
      <c r="J914" s="27"/>
      <c r="K914" s="11">
        <v>2105</v>
      </c>
      <c r="L914" s="27"/>
      <c r="M914" s="27"/>
      <c r="N914" s="27" t="s">
        <v>804</v>
      </c>
      <c r="O914" s="27"/>
      <c r="P914" s="27"/>
      <c r="Q914" s="27" t="s">
        <v>257</v>
      </c>
      <c r="R914" s="27"/>
      <c r="S914" s="27"/>
      <c r="T914" s="27" t="s">
        <v>171</v>
      </c>
      <c r="U914" s="27"/>
      <c r="V914" s="27"/>
      <c r="W914" s="27" t="s">
        <v>854</v>
      </c>
      <c r="X914" s="27"/>
      <c r="Y914" s="27"/>
      <c r="Z914" s="27" t="s">
        <v>258</v>
      </c>
      <c r="AA914" s="27"/>
      <c r="AB914" s="27"/>
      <c r="AC914" s="27"/>
      <c r="AD914" s="27">
        <v>0</v>
      </c>
      <c r="AE914" s="27"/>
      <c r="AF914" s="27"/>
      <c r="AG914" s="27">
        <v>0</v>
      </c>
      <c r="AH914" s="27"/>
      <c r="AI914" s="27" t="s">
        <v>800</v>
      </c>
      <c r="AJ914" s="27">
        <v>0</v>
      </c>
      <c r="AK914" s="27"/>
      <c r="AL914" s="27" t="s">
        <v>801</v>
      </c>
      <c r="AM914" s="27">
        <v>20</v>
      </c>
      <c r="AN914" s="27"/>
      <c r="AO914" s="27" t="s">
        <v>798</v>
      </c>
      <c r="AP914" s="27">
        <v>20</v>
      </c>
      <c r="AQ914" s="27"/>
      <c r="AR914" s="27" t="s">
        <v>150</v>
      </c>
      <c r="AS914" s="27">
        <v>20</v>
      </c>
      <c r="AT914" s="27"/>
      <c r="AU914" s="27" t="s">
        <v>799</v>
      </c>
      <c r="AV914" s="27">
        <v>20</v>
      </c>
      <c r="AW914" s="27"/>
      <c r="AX914" s="27" t="s">
        <v>2195</v>
      </c>
      <c r="AY914" s="27"/>
      <c r="AZ914" s="27"/>
    </row>
    <row r="915" spans="1:52" x14ac:dyDescent="0.25">
      <c r="A915" s="27" t="s">
        <v>2191</v>
      </c>
      <c r="B915" s="27" t="s">
        <v>2192</v>
      </c>
      <c r="C915" s="27" t="s">
        <v>142</v>
      </c>
      <c r="D915" s="27"/>
      <c r="E915" s="19">
        <v>100</v>
      </c>
      <c r="F915" s="27"/>
      <c r="G915" s="27"/>
      <c r="H915" s="27"/>
      <c r="I915" s="27"/>
      <c r="J915" s="27"/>
      <c r="K915" s="11">
        <v>2503</v>
      </c>
      <c r="L915" s="27"/>
      <c r="M915" s="27"/>
      <c r="N915" s="27" t="s">
        <v>804</v>
      </c>
      <c r="O915" s="27"/>
      <c r="P915" s="27"/>
      <c r="Q915" s="27" t="s">
        <v>197</v>
      </c>
      <c r="R915" s="27"/>
      <c r="S915" s="27"/>
      <c r="T915" s="27" t="s">
        <v>795</v>
      </c>
      <c r="U915" s="27"/>
      <c r="V915" s="27"/>
      <c r="W915" s="27" t="s">
        <v>805</v>
      </c>
      <c r="X915" s="27"/>
      <c r="Y915" s="27"/>
      <c r="Z915" s="27" t="s">
        <v>150</v>
      </c>
      <c r="AA915" s="27"/>
      <c r="AB915" s="27"/>
      <c r="AC915" s="27" t="s">
        <v>796</v>
      </c>
      <c r="AD915" s="27">
        <v>0</v>
      </c>
      <c r="AE915" s="27"/>
      <c r="AF915" s="27" t="s">
        <v>801</v>
      </c>
      <c r="AG915" s="27">
        <v>0</v>
      </c>
      <c r="AH915" s="27"/>
      <c r="AI915" s="27" t="s">
        <v>796</v>
      </c>
      <c r="AJ915" s="27">
        <v>20</v>
      </c>
      <c r="AK915" s="27"/>
      <c r="AL915" s="27" t="s">
        <v>801</v>
      </c>
      <c r="AM915" s="27">
        <v>20</v>
      </c>
      <c r="AN915" s="27"/>
      <c r="AO915" s="27" t="s">
        <v>798</v>
      </c>
      <c r="AP915" s="27">
        <v>20</v>
      </c>
      <c r="AQ915" s="27"/>
      <c r="AR915" s="27" t="s">
        <v>150</v>
      </c>
      <c r="AS915" s="27">
        <v>20</v>
      </c>
      <c r="AT915" s="27"/>
      <c r="AU915" s="27" t="s">
        <v>799</v>
      </c>
      <c r="AV915" s="27">
        <v>20</v>
      </c>
      <c r="AW915" s="27"/>
      <c r="AX915" s="27"/>
      <c r="AY915" s="27"/>
      <c r="AZ915" s="27"/>
    </row>
    <row r="916" spans="1:52" x14ac:dyDescent="0.25">
      <c r="A916" s="27" t="s">
        <v>2181</v>
      </c>
      <c r="B916" s="27" t="s">
        <v>2182</v>
      </c>
      <c r="C916" s="27" t="s">
        <v>142</v>
      </c>
      <c r="D916" s="27"/>
      <c r="E916" s="19">
        <v>100</v>
      </c>
      <c r="F916" s="27"/>
      <c r="G916" s="27"/>
      <c r="H916" s="27"/>
      <c r="I916" s="27"/>
      <c r="J916" s="27"/>
      <c r="K916" s="11">
        <v>2333</v>
      </c>
      <c r="L916" s="27"/>
      <c r="M916" s="27"/>
      <c r="N916" s="27" t="s">
        <v>804</v>
      </c>
      <c r="O916" s="27"/>
      <c r="P916" s="27"/>
      <c r="Q916" s="27" t="s">
        <v>146</v>
      </c>
      <c r="R916" s="27"/>
      <c r="S916" s="27"/>
      <c r="T916" s="27" t="s">
        <v>795</v>
      </c>
      <c r="U916" s="27"/>
      <c r="V916" s="27"/>
      <c r="W916" s="27" t="s">
        <v>805</v>
      </c>
      <c r="X916" s="27"/>
      <c r="Y916" s="27"/>
      <c r="Z916" s="27" t="s">
        <v>150</v>
      </c>
      <c r="AA916" s="27"/>
      <c r="AB916" s="27"/>
      <c r="AC916" s="27" t="s">
        <v>796</v>
      </c>
      <c r="AD916" s="27">
        <v>0</v>
      </c>
      <c r="AE916" s="27"/>
      <c r="AF916" s="27" t="s">
        <v>801</v>
      </c>
      <c r="AG916" s="27">
        <v>0</v>
      </c>
      <c r="AH916" s="27"/>
      <c r="AI916" s="27" t="s">
        <v>796</v>
      </c>
      <c r="AJ916" s="27">
        <v>20</v>
      </c>
      <c r="AK916" s="27"/>
      <c r="AL916" s="27" t="s">
        <v>801</v>
      </c>
      <c r="AM916" s="27">
        <v>20</v>
      </c>
      <c r="AN916" s="27"/>
      <c r="AO916" s="27" t="s">
        <v>798</v>
      </c>
      <c r="AP916" s="27">
        <v>20</v>
      </c>
      <c r="AQ916" s="27"/>
      <c r="AR916" s="27" t="s">
        <v>150</v>
      </c>
      <c r="AS916" s="27">
        <v>20</v>
      </c>
      <c r="AT916" s="27"/>
      <c r="AU916" s="27" t="s">
        <v>799</v>
      </c>
      <c r="AV916" s="27">
        <v>20</v>
      </c>
      <c r="AW916" s="27"/>
      <c r="AX916" s="27"/>
      <c r="AY916" s="27"/>
      <c r="AZ916" s="27"/>
    </row>
    <row r="917" spans="1:52" x14ac:dyDescent="0.25">
      <c r="A917" s="27" t="s">
        <v>2183</v>
      </c>
      <c r="B917" s="27" t="s">
        <v>2184</v>
      </c>
      <c r="C917" s="27" t="s">
        <v>142</v>
      </c>
      <c r="D917" s="27"/>
      <c r="E917" s="19">
        <v>80</v>
      </c>
      <c r="F917" s="27"/>
      <c r="G917" s="27"/>
      <c r="H917" s="27"/>
      <c r="I917" s="27"/>
      <c r="J917" s="27"/>
      <c r="K917" s="11">
        <v>2333</v>
      </c>
      <c r="L917" s="27"/>
      <c r="M917" s="27"/>
      <c r="N917" s="27" t="s">
        <v>804</v>
      </c>
      <c r="O917" s="27"/>
      <c r="P917" s="27"/>
      <c r="Q917" s="27" t="s">
        <v>146</v>
      </c>
      <c r="R917" s="27"/>
      <c r="S917" s="27"/>
      <c r="T917" s="27" t="s">
        <v>162</v>
      </c>
      <c r="U917" s="27"/>
      <c r="V917" s="27"/>
      <c r="W917" s="27" t="s">
        <v>854</v>
      </c>
      <c r="X917" s="27"/>
      <c r="Y917" s="27"/>
      <c r="Z917" s="27" t="s">
        <v>258</v>
      </c>
      <c r="AA917" s="27"/>
      <c r="AB917" s="27"/>
      <c r="AC917" s="27"/>
      <c r="AD917" s="27">
        <v>0</v>
      </c>
      <c r="AE917" s="27"/>
      <c r="AF917" s="27"/>
      <c r="AG917" s="27">
        <v>0</v>
      </c>
      <c r="AH917" s="27"/>
      <c r="AI917" s="27" t="s">
        <v>800</v>
      </c>
      <c r="AJ917" s="27">
        <v>0</v>
      </c>
      <c r="AK917" s="27"/>
      <c r="AL917" s="27" t="s">
        <v>801</v>
      </c>
      <c r="AM917" s="27">
        <v>20</v>
      </c>
      <c r="AN917" s="27"/>
      <c r="AO917" s="27" t="s">
        <v>798</v>
      </c>
      <c r="AP917" s="27">
        <v>20</v>
      </c>
      <c r="AQ917" s="27"/>
      <c r="AR917" s="27" t="s">
        <v>150</v>
      </c>
      <c r="AS917" s="27">
        <v>20</v>
      </c>
      <c r="AT917" s="27"/>
      <c r="AU917" s="27" t="s">
        <v>799</v>
      </c>
      <c r="AV917" s="27">
        <v>20</v>
      </c>
      <c r="AW917" s="27"/>
      <c r="AX917" s="27"/>
      <c r="AY917" s="27"/>
      <c r="AZ917" s="27"/>
    </row>
    <row r="918" spans="1:52" x14ac:dyDescent="0.25">
      <c r="A918" s="27" t="s">
        <v>2185</v>
      </c>
      <c r="B918" s="27" t="s">
        <v>2186</v>
      </c>
      <c r="C918" s="27" t="s">
        <v>142</v>
      </c>
      <c r="D918" s="27"/>
      <c r="E918" s="19">
        <v>100</v>
      </c>
      <c r="F918" s="27"/>
      <c r="G918" s="27"/>
      <c r="H918" s="27"/>
      <c r="I918" s="27"/>
      <c r="J918" s="27"/>
      <c r="K918" s="11">
        <v>2333</v>
      </c>
      <c r="L918" s="27"/>
      <c r="M918" s="27"/>
      <c r="N918" s="27" t="s">
        <v>804</v>
      </c>
      <c r="O918" s="27"/>
      <c r="P918" s="27"/>
      <c r="Q918" s="27" t="s">
        <v>146</v>
      </c>
      <c r="R918" s="27"/>
      <c r="S918" s="27"/>
      <c r="T918" s="27" t="s">
        <v>795</v>
      </c>
      <c r="U918" s="27"/>
      <c r="V918" s="27"/>
      <c r="W918" s="27" t="s">
        <v>854</v>
      </c>
      <c r="X918" s="27"/>
      <c r="Y918" s="27"/>
      <c r="Z918" s="27" t="s">
        <v>258</v>
      </c>
      <c r="AA918" s="27"/>
      <c r="AB918" s="27"/>
      <c r="AC918" s="27"/>
      <c r="AD918" s="27">
        <v>0</v>
      </c>
      <c r="AE918" s="27"/>
      <c r="AF918" s="27"/>
      <c r="AG918" s="27">
        <v>0</v>
      </c>
      <c r="AH918" s="27"/>
      <c r="AI918" s="27" t="s">
        <v>796</v>
      </c>
      <c r="AJ918" s="27">
        <v>20</v>
      </c>
      <c r="AK918" s="27"/>
      <c r="AL918" s="27" t="s">
        <v>801</v>
      </c>
      <c r="AM918" s="27">
        <v>20</v>
      </c>
      <c r="AN918" s="27"/>
      <c r="AO918" s="27" t="s">
        <v>798</v>
      </c>
      <c r="AP918" s="27">
        <v>20</v>
      </c>
      <c r="AQ918" s="27"/>
      <c r="AR918" s="27" t="s">
        <v>150</v>
      </c>
      <c r="AS918" s="27">
        <v>20</v>
      </c>
      <c r="AT918" s="27"/>
      <c r="AU918" s="27" t="s">
        <v>799</v>
      </c>
      <c r="AV918" s="27">
        <v>20</v>
      </c>
      <c r="AW918" s="27"/>
      <c r="AX918" s="27"/>
      <c r="AY918" s="27"/>
      <c r="AZ918" s="27"/>
    </row>
    <row r="919" spans="1:52" x14ac:dyDescent="0.25">
      <c r="A919" s="27" t="s">
        <v>2187</v>
      </c>
      <c r="B919" s="27" t="s">
        <v>2188</v>
      </c>
      <c r="C919" s="27" t="s">
        <v>142</v>
      </c>
      <c r="D919" s="27"/>
      <c r="E919" s="19">
        <v>60</v>
      </c>
      <c r="F919" s="27"/>
      <c r="G919" s="27"/>
      <c r="H919" s="27"/>
      <c r="I919" s="27"/>
      <c r="J919" s="27"/>
      <c r="K919" s="11">
        <v>2333</v>
      </c>
      <c r="L919" s="27"/>
      <c r="M919" s="27"/>
      <c r="N919" s="27" t="s">
        <v>804</v>
      </c>
      <c r="O919" s="27"/>
      <c r="P919" s="27"/>
      <c r="Q919" s="27" t="s">
        <v>146</v>
      </c>
      <c r="R919" s="27"/>
      <c r="S919" s="27"/>
      <c r="T919" s="27" t="s">
        <v>795</v>
      </c>
      <c r="U919" s="27"/>
      <c r="V919" s="27"/>
      <c r="W919" s="27" t="s">
        <v>805</v>
      </c>
      <c r="X919" s="27"/>
      <c r="Y919" s="27"/>
      <c r="Z919" s="27" t="s">
        <v>258</v>
      </c>
      <c r="AA919" s="27"/>
      <c r="AB919" s="27"/>
      <c r="AC919" s="27"/>
      <c r="AD919" s="27">
        <v>0</v>
      </c>
      <c r="AE919" s="27"/>
      <c r="AF919" s="27"/>
      <c r="AG919" s="27">
        <v>0</v>
      </c>
      <c r="AH919" s="27"/>
      <c r="AI919" s="27" t="s">
        <v>800</v>
      </c>
      <c r="AJ919" s="27">
        <v>0</v>
      </c>
      <c r="AK919" s="27"/>
      <c r="AL919" s="27" t="s">
        <v>801</v>
      </c>
      <c r="AM919" s="27">
        <v>20</v>
      </c>
      <c r="AN919" s="27"/>
      <c r="AO919" s="27" t="s">
        <v>798</v>
      </c>
      <c r="AP919" s="27">
        <v>20</v>
      </c>
      <c r="AQ919" s="27"/>
      <c r="AR919" s="27" t="s">
        <v>150</v>
      </c>
      <c r="AS919" s="27">
        <v>20</v>
      </c>
      <c r="AT919" s="27"/>
      <c r="AU919" s="27" t="s">
        <v>258</v>
      </c>
      <c r="AV919" s="27">
        <v>0</v>
      </c>
      <c r="AW919" s="27"/>
      <c r="AX919" s="27"/>
      <c r="AY919" s="27"/>
      <c r="AZ919" s="27"/>
    </row>
    <row r="920" spans="1:52" x14ac:dyDescent="0.25">
      <c r="A920" s="27" t="s">
        <v>2204</v>
      </c>
      <c r="B920" s="27" t="s">
        <v>2205</v>
      </c>
      <c r="C920" s="27" t="s">
        <v>142</v>
      </c>
      <c r="D920" s="27"/>
      <c r="E920" s="19">
        <v>100</v>
      </c>
      <c r="F920" s="27"/>
      <c r="G920" s="27"/>
      <c r="H920" s="27"/>
      <c r="I920" s="27"/>
      <c r="J920" s="27"/>
      <c r="K920" s="11">
        <v>2211</v>
      </c>
      <c r="L920" s="27"/>
      <c r="M920" s="27"/>
      <c r="N920" s="27" t="s">
        <v>804</v>
      </c>
      <c r="O920" s="27"/>
      <c r="P920" s="27"/>
      <c r="Q920" s="27" t="s">
        <v>146</v>
      </c>
      <c r="R920" s="27"/>
      <c r="S920" s="27"/>
      <c r="T920" s="27" t="s">
        <v>339</v>
      </c>
      <c r="U920" s="27"/>
      <c r="V920" s="27"/>
      <c r="W920" s="27" t="s">
        <v>854</v>
      </c>
      <c r="X920" s="27"/>
      <c r="Y920" s="27"/>
      <c r="Z920" s="27" t="s">
        <v>258</v>
      </c>
      <c r="AA920" s="27"/>
      <c r="AB920" s="27"/>
      <c r="AC920" s="27"/>
      <c r="AD920" s="27">
        <v>0</v>
      </c>
      <c r="AE920" s="27"/>
      <c r="AF920" s="27"/>
      <c r="AG920" s="27">
        <v>0</v>
      </c>
      <c r="AH920" s="27"/>
      <c r="AI920" s="27" t="s">
        <v>796</v>
      </c>
      <c r="AJ920" s="27">
        <v>20</v>
      </c>
      <c r="AK920" s="27"/>
      <c r="AL920" s="27" t="s">
        <v>801</v>
      </c>
      <c r="AM920" s="27">
        <v>20</v>
      </c>
      <c r="AN920" s="27"/>
      <c r="AO920" s="27" t="s">
        <v>798</v>
      </c>
      <c r="AP920" s="27">
        <v>20</v>
      </c>
      <c r="AQ920" s="27"/>
      <c r="AR920" s="27" t="s">
        <v>150</v>
      </c>
      <c r="AS920" s="27">
        <v>20</v>
      </c>
      <c r="AT920" s="27"/>
      <c r="AU920" s="27" t="s">
        <v>799</v>
      </c>
      <c r="AV920" s="27">
        <v>20</v>
      </c>
      <c r="AW920" s="27"/>
      <c r="AX920" s="27"/>
      <c r="AY920" s="27"/>
      <c r="AZ920" s="27"/>
    </row>
    <row r="921" spans="1:52" x14ac:dyDescent="0.25">
      <c r="A921" s="27" t="s">
        <v>2189</v>
      </c>
      <c r="B921" s="27" t="s">
        <v>2190</v>
      </c>
      <c r="C921" s="27" t="s">
        <v>142</v>
      </c>
      <c r="D921" s="27"/>
      <c r="E921" s="19">
        <v>60</v>
      </c>
      <c r="F921" s="27"/>
      <c r="G921" s="27"/>
      <c r="H921" s="27"/>
      <c r="I921" s="27"/>
      <c r="J921" s="27"/>
      <c r="K921" s="11">
        <v>2333</v>
      </c>
      <c r="L921" s="27"/>
      <c r="M921" s="27"/>
      <c r="N921" s="27" t="s">
        <v>804</v>
      </c>
      <c r="O921" s="27"/>
      <c r="P921" s="27"/>
      <c r="Q921" s="27" t="s">
        <v>146</v>
      </c>
      <c r="R921" s="27"/>
      <c r="S921" s="27"/>
      <c r="T921" s="27" t="s">
        <v>795</v>
      </c>
      <c r="U921" s="27"/>
      <c r="V921" s="27"/>
      <c r="W921" s="27" t="s">
        <v>805</v>
      </c>
      <c r="X921" s="27"/>
      <c r="Y921" s="27"/>
      <c r="Z921" s="27" t="s">
        <v>258</v>
      </c>
      <c r="AA921" s="27"/>
      <c r="AB921" s="27"/>
      <c r="AC921" s="27"/>
      <c r="AD921" s="27">
        <v>0</v>
      </c>
      <c r="AE921" s="27"/>
      <c r="AF921" s="27"/>
      <c r="AG921" s="27">
        <v>0</v>
      </c>
      <c r="AH921" s="27"/>
      <c r="AI921" s="27" t="s">
        <v>800</v>
      </c>
      <c r="AJ921" s="27">
        <v>0</v>
      </c>
      <c r="AK921" s="27"/>
      <c r="AL921" s="27" t="s">
        <v>801</v>
      </c>
      <c r="AM921" s="27">
        <v>20</v>
      </c>
      <c r="AN921" s="27"/>
      <c r="AO921" s="27" t="s">
        <v>798</v>
      </c>
      <c r="AP921" s="27">
        <v>20</v>
      </c>
      <c r="AQ921" s="27"/>
      <c r="AR921" s="27" t="s">
        <v>150</v>
      </c>
      <c r="AS921" s="27">
        <v>20</v>
      </c>
      <c r="AT921" s="27"/>
      <c r="AU921" s="27" t="s">
        <v>258</v>
      </c>
      <c r="AV921" s="27">
        <v>0</v>
      </c>
      <c r="AW921" s="27"/>
      <c r="AX921" s="27"/>
      <c r="AY921" s="27"/>
      <c r="AZ921" s="27"/>
    </row>
    <row r="922" spans="1:52" x14ac:dyDescent="0.25">
      <c r="A922" s="27" t="s">
        <v>2196</v>
      </c>
      <c r="B922" s="27" t="s">
        <v>2197</v>
      </c>
      <c r="C922" s="27" t="s">
        <v>142</v>
      </c>
      <c r="D922" s="27"/>
      <c r="E922" s="19">
        <v>80</v>
      </c>
      <c r="F922" s="27"/>
      <c r="G922" s="27"/>
      <c r="H922" s="27"/>
      <c r="I922" s="27"/>
      <c r="J922" s="27"/>
      <c r="K922" s="11">
        <v>2333</v>
      </c>
      <c r="L922" s="27"/>
      <c r="M922" s="27"/>
      <c r="N922" s="27" t="s">
        <v>804</v>
      </c>
      <c r="O922" s="27"/>
      <c r="P922" s="27"/>
      <c r="Q922" s="27" t="s">
        <v>146</v>
      </c>
      <c r="R922" s="27"/>
      <c r="S922" s="27"/>
      <c r="T922" s="27" t="s">
        <v>795</v>
      </c>
      <c r="U922" s="27"/>
      <c r="V922" s="27"/>
      <c r="W922" s="27" t="s">
        <v>854</v>
      </c>
      <c r="X922" s="27"/>
      <c r="Y922" s="27"/>
      <c r="Z922" s="27" t="s">
        <v>258</v>
      </c>
      <c r="AA922" s="27"/>
      <c r="AB922" s="27"/>
      <c r="AC922" s="27"/>
      <c r="AD922" s="27">
        <v>0</v>
      </c>
      <c r="AE922" s="27"/>
      <c r="AF922" s="27"/>
      <c r="AG922" s="27">
        <v>0</v>
      </c>
      <c r="AH922" s="27"/>
      <c r="AI922" s="27" t="s">
        <v>800</v>
      </c>
      <c r="AJ922" s="27">
        <v>0</v>
      </c>
      <c r="AK922" s="27"/>
      <c r="AL922" s="27" t="s">
        <v>801</v>
      </c>
      <c r="AM922" s="27">
        <v>20</v>
      </c>
      <c r="AN922" s="27"/>
      <c r="AO922" s="27" t="s">
        <v>798</v>
      </c>
      <c r="AP922" s="27">
        <v>20</v>
      </c>
      <c r="AQ922" s="27"/>
      <c r="AR922" s="27" t="s">
        <v>150</v>
      </c>
      <c r="AS922" s="27">
        <v>20</v>
      </c>
      <c r="AT922" s="27"/>
      <c r="AU922" s="27" t="s">
        <v>799</v>
      </c>
      <c r="AV922" s="27">
        <v>20</v>
      </c>
      <c r="AW922" s="27"/>
      <c r="AX922" s="27"/>
      <c r="AY922" s="27"/>
      <c r="AZ922" s="27"/>
    </row>
    <row r="923" spans="1:52" x14ac:dyDescent="0.25">
      <c r="A923" s="27" t="s">
        <v>2198</v>
      </c>
      <c r="B923" s="27" t="s">
        <v>2199</v>
      </c>
      <c r="C923" s="27" t="s">
        <v>142</v>
      </c>
      <c r="D923" s="27"/>
      <c r="E923" s="19">
        <v>100</v>
      </c>
      <c r="F923" s="27"/>
      <c r="G923" s="27"/>
      <c r="H923" s="27"/>
      <c r="I923" s="27"/>
      <c r="J923" s="27"/>
      <c r="K923" s="11">
        <v>2503</v>
      </c>
      <c r="L923" s="27"/>
      <c r="M923" s="27"/>
      <c r="N923" s="27" t="s">
        <v>804</v>
      </c>
      <c r="O923" s="27"/>
      <c r="P923" s="27"/>
      <c r="Q923" s="27" t="s">
        <v>197</v>
      </c>
      <c r="R923" s="27"/>
      <c r="S923" s="27"/>
      <c r="T923" s="27" t="s">
        <v>795</v>
      </c>
      <c r="U923" s="27"/>
      <c r="V923" s="27"/>
      <c r="W923" s="27" t="s">
        <v>805</v>
      </c>
      <c r="X923" s="27"/>
      <c r="Y923" s="27"/>
      <c r="Z923" s="27" t="s">
        <v>150</v>
      </c>
      <c r="AA923" s="27"/>
      <c r="AB923" s="27"/>
      <c r="AC923" s="27" t="s">
        <v>796</v>
      </c>
      <c r="AD923" s="27">
        <v>0</v>
      </c>
      <c r="AE923" s="27"/>
      <c r="AF923" s="27" t="s">
        <v>801</v>
      </c>
      <c r="AG923" s="27">
        <v>0</v>
      </c>
      <c r="AH923" s="27"/>
      <c r="AI923" s="27" t="s">
        <v>796</v>
      </c>
      <c r="AJ923" s="27">
        <v>20</v>
      </c>
      <c r="AK923" s="27"/>
      <c r="AL923" s="27" t="s">
        <v>801</v>
      </c>
      <c r="AM923" s="27">
        <v>20</v>
      </c>
      <c r="AN923" s="27"/>
      <c r="AO923" s="27" t="s">
        <v>798</v>
      </c>
      <c r="AP923" s="27">
        <v>20</v>
      </c>
      <c r="AQ923" s="27"/>
      <c r="AR923" s="27" t="s">
        <v>150</v>
      </c>
      <c r="AS923" s="27">
        <v>20</v>
      </c>
      <c r="AT923" s="27"/>
      <c r="AU923" s="27" t="s">
        <v>799</v>
      </c>
      <c r="AV923" s="27">
        <v>20</v>
      </c>
      <c r="AW923" s="27"/>
      <c r="AX923" s="27"/>
      <c r="AY923" s="27"/>
      <c r="AZ923" s="27"/>
    </row>
    <row r="924" spans="1:52" x14ac:dyDescent="0.25">
      <c r="A924" s="27" t="s">
        <v>2200</v>
      </c>
      <c r="B924" s="27" t="s">
        <v>2201</v>
      </c>
      <c r="C924" s="27" t="s">
        <v>142</v>
      </c>
      <c r="D924" s="27"/>
      <c r="E924" s="19">
        <v>80</v>
      </c>
      <c r="F924" s="27"/>
      <c r="G924" s="27"/>
      <c r="H924" s="27"/>
      <c r="I924" s="27"/>
      <c r="J924" s="27"/>
      <c r="K924" s="11">
        <v>2333</v>
      </c>
      <c r="L924" s="27"/>
      <c r="M924" s="27"/>
      <c r="N924" s="27" t="s">
        <v>804</v>
      </c>
      <c r="O924" s="27"/>
      <c r="P924" s="27"/>
      <c r="Q924" s="27" t="s">
        <v>146</v>
      </c>
      <c r="R924" s="27"/>
      <c r="S924" s="27"/>
      <c r="T924" s="27" t="s">
        <v>795</v>
      </c>
      <c r="U924" s="27"/>
      <c r="V924" s="27"/>
      <c r="W924" s="27" t="s">
        <v>854</v>
      </c>
      <c r="X924" s="27"/>
      <c r="Y924" s="27"/>
      <c r="Z924" s="27" t="s">
        <v>258</v>
      </c>
      <c r="AA924" s="27"/>
      <c r="AB924" s="27"/>
      <c r="AC924" s="27"/>
      <c r="AD924" s="27">
        <v>0</v>
      </c>
      <c r="AE924" s="27"/>
      <c r="AF924" s="27"/>
      <c r="AG924" s="27">
        <v>0</v>
      </c>
      <c r="AH924" s="27"/>
      <c r="AI924" s="27" t="s">
        <v>800</v>
      </c>
      <c r="AJ924" s="27">
        <v>0</v>
      </c>
      <c r="AK924" s="27"/>
      <c r="AL924" s="27" t="s">
        <v>801</v>
      </c>
      <c r="AM924" s="27">
        <v>20</v>
      </c>
      <c r="AN924" s="27"/>
      <c r="AO924" s="27" t="s">
        <v>798</v>
      </c>
      <c r="AP924" s="27">
        <v>20</v>
      </c>
      <c r="AQ924" s="27"/>
      <c r="AR924" s="27" t="s">
        <v>150</v>
      </c>
      <c r="AS924" s="27">
        <v>20</v>
      </c>
      <c r="AT924" s="27"/>
      <c r="AU924" s="27" t="s">
        <v>799</v>
      </c>
      <c r="AV924" s="27">
        <v>20</v>
      </c>
      <c r="AW924" s="27"/>
      <c r="AX924" s="27"/>
      <c r="AY924" s="27"/>
      <c r="AZ924" s="27"/>
    </row>
    <row r="925" spans="1:52" x14ac:dyDescent="0.25">
      <c r="A925" s="27" t="s">
        <v>2202</v>
      </c>
      <c r="B925" s="27" t="s">
        <v>2203</v>
      </c>
      <c r="C925" s="27" t="s">
        <v>142</v>
      </c>
      <c r="D925" s="27"/>
      <c r="E925" s="19">
        <v>100</v>
      </c>
      <c r="F925" s="27"/>
      <c r="G925" s="27"/>
      <c r="H925" s="27"/>
      <c r="I925" s="27"/>
      <c r="J925" s="27"/>
      <c r="K925" s="11">
        <v>2503</v>
      </c>
      <c r="L925" s="27"/>
      <c r="M925" s="27"/>
      <c r="N925" s="27" t="s">
        <v>804</v>
      </c>
      <c r="O925" s="27"/>
      <c r="P925" s="27"/>
      <c r="Q925" s="27" t="s">
        <v>197</v>
      </c>
      <c r="R925" s="27"/>
      <c r="S925" s="27"/>
      <c r="T925" s="27" t="s">
        <v>795</v>
      </c>
      <c r="U925" s="27"/>
      <c r="V925" s="27"/>
      <c r="W925" s="27" t="s">
        <v>854</v>
      </c>
      <c r="X925" s="27"/>
      <c r="Y925" s="27"/>
      <c r="Z925" s="27" t="s">
        <v>150</v>
      </c>
      <c r="AA925" s="27"/>
      <c r="AB925" s="27"/>
      <c r="AC925" s="27" t="s">
        <v>796</v>
      </c>
      <c r="AD925" s="27">
        <v>0</v>
      </c>
      <c r="AE925" s="27"/>
      <c r="AF925" s="27" t="s">
        <v>801</v>
      </c>
      <c r="AG925" s="27">
        <v>0</v>
      </c>
      <c r="AH925" s="27"/>
      <c r="AI925" s="27" t="s">
        <v>796</v>
      </c>
      <c r="AJ925" s="27">
        <v>20</v>
      </c>
      <c r="AK925" s="27"/>
      <c r="AL925" s="27" t="s">
        <v>801</v>
      </c>
      <c r="AM925" s="27">
        <v>20</v>
      </c>
      <c r="AN925" s="27"/>
      <c r="AO925" s="27" t="s">
        <v>798</v>
      </c>
      <c r="AP925" s="27">
        <v>20</v>
      </c>
      <c r="AQ925" s="27"/>
      <c r="AR925" s="27" t="s">
        <v>150</v>
      </c>
      <c r="AS925" s="27">
        <v>20</v>
      </c>
      <c r="AT925" s="27"/>
      <c r="AU925" s="27" t="s">
        <v>799</v>
      </c>
      <c r="AV925" s="27">
        <v>20</v>
      </c>
      <c r="AW925" s="27"/>
      <c r="AX925" s="27"/>
      <c r="AY925" s="27"/>
      <c r="AZ925" s="27"/>
    </row>
    <row r="926" spans="1:52" x14ac:dyDescent="0.25">
      <c r="A926" s="27" t="s">
        <v>2206</v>
      </c>
      <c r="B926" s="27" t="s">
        <v>2207</v>
      </c>
      <c r="C926" s="27" t="s">
        <v>142</v>
      </c>
      <c r="D926" s="27"/>
      <c r="E926" s="19">
        <v>80</v>
      </c>
      <c r="F926" s="27"/>
      <c r="G926" s="27"/>
      <c r="H926" s="27"/>
      <c r="I926" s="27"/>
      <c r="J926" s="27"/>
      <c r="K926" s="11">
        <v>2333</v>
      </c>
      <c r="L926" s="27"/>
      <c r="M926" s="27"/>
      <c r="N926" s="27" t="s">
        <v>804</v>
      </c>
      <c r="O926" s="27"/>
      <c r="P926" s="27"/>
      <c r="Q926" s="27" t="s">
        <v>146</v>
      </c>
      <c r="R926" s="27"/>
      <c r="S926" s="27"/>
      <c r="T926" s="27" t="s">
        <v>795</v>
      </c>
      <c r="U926" s="27"/>
      <c r="V926" s="27"/>
      <c r="W926" s="27" t="s">
        <v>805</v>
      </c>
      <c r="X926" s="27"/>
      <c r="Y926" s="27"/>
      <c r="Z926" s="27" t="s">
        <v>150</v>
      </c>
      <c r="AA926" s="27"/>
      <c r="AB926" s="27"/>
      <c r="AC926" s="27" t="s">
        <v>796</v>
      </c>
      <c r="AD926" s="27">
        <v>0</v>
      </c>
      <c r="AE926" s="27"/>
      <c r="AF926" s="27" t="s">
        <v>797</v>
      </c>
      <c r="AG926" s="27">
        <v>0</v>
      </c>
      <c r="AH926" s="27"/>
      <c r="AI926" s="27" t="s">
        <v>796</v>
      </c>
      <c r="AJ926" s="27">
        <v>20</v>
      </c>
      <c r="AK926" s="27"/>
      <c r="AL926" s="27" t="s">
        <v>797</v>
      </c>
      <c r="AM926" s="27">
        <v>0</v>
      </c>
      <c r="AN926" s="27"/>
      <c r="AO926" s="27" t="s">
        <v>798</v>
      </c>
      <c r="AP926" s="27">
        <v>20</v>
      </c>
      <c r="AQ926" s="27"/>
      <c r="AR926" s="27" t="s">
        <v>150</v>
      </c>
      <c r="AS926" s="27">
        <v>20</v>
      </c>
      <c r="AT926" s="27"/>
      <c r="AU926" s="27" t="s">
        <v>799</v>
      </c>
      <c r="AV926" s="27">
        <v>20</v>
      </c>
      <c r="AW926" s="27"/>
      <c r="AX926" s="27"/>
      <c r="AY926" s="27"/>
      <c r="AZ926" s="27"/>
    </row>
    <row r="927" spans="1:52" x14ac:dyDescent="0.25">
      <c r="A927" s="27" t="s">
        <v>2208</v>
      </c>
      <c r="B927" s="27" t="s">
        <v>2207</v>
      </c>
      <c r="C927" s="27" t="s">
        <v>142</v>
      </c>
      <c r="D927" s="27"/>
      <c r="E927" s="19">
        <v>100</v>
      </c>
      <c r="F927" s="27"/>
      <c r="G927" s="27"/>
      <c r="H927" s="27"/>
      <c r="I927" s="27"/>
      <c r="J927" s="27"/>
      <c r="K927" s="11">
        <v>2503</v>
      </c>
      <c r="L927" s="27"/>
      <c r="M927" s="27"/>
      <c r="N927" s="27" t="s">
        <v>804</v>
      </c>
      <c r="O927" s="27"/>
      <c r="P927" s="27"/>
      <c r="Q927" s="27" t="s">
        <v>197</v>
      </c>
      <c r="R927" s="27"/>
      <c r="S927" s="27"/>
      <c r="T927" s="27" t="s">
        <v>147</v>
      </c>
      <c r="U927" s="27"/>
      <c r="V927" s="27"/>
      <c r="W927" s="27" t="s">
        <v>854</v>
      </c>
      <c r="X927" s="27"/>
      <c r="Y927" s="27"/>
      <c r="Z927" s="27" t="s">
        <v>258</v>
      </c>
      <c r="AA927" s="27"/>
      <c r="AB927" s="27"/>
      <c r="AC927" s="27"/>
      <c r="AD927" s="27">
        <v>0</v>
      </c>
      <c r="AE927" s="27"/>
      <c r="AF927" s="27"/>
      <c r="AG927" s="27">
        <v>0</v>
      </c>
      <c r="AH927" s="27"/>
      <c r="AI927" s="27" t="s">
        <v>796</v>
      </c>
      <c r="AJ927" s="27">
        <v>20</v>
      </c>
      <c r="AK927" s="27"/>
      <c r="AL927" s="27" t="s">
        <v>801</v>
      </c>
      <c r="AM927" s="27">
        <v>20</v>
      </c>
      <c r="AN927" s="27"/>
      <c r="AO927" s="27" t="s">
        <v>798</v>
      </c>
      <c r="AP927" s="27">
        <v>20</v>
      </c>
      <c r="AQ927" s="27"/>
      <c r="AR927" s="27" t="s">
        <v>150</v>
      </c>
      <c r="AS927" s="27">
        <v>20</v>
      </c>
      <c r="AT927" s="27"/>
      <c r="AU927" s="27" t="s">
        <v>799</v>
      </c>
      <c r="AV927" s="27">
        <v>20</v>
      </c>
      <c r="AW927" s="27"/>
      <c r="AX927" s="27"/>
      <c r="AY927" s="27"/>
      <c r="AZ927" s="27"/>
    </row>
    <row r="928" spans="1:52" x14ac:dyDescent="0.25">
      <c r="A928" s="27" t="s">
        <v>2211</v>
      </c>
      <c r="B928" s="27" t="s">
        <v>2212</v>
      </c>
      <c r="C928" s="27" t="s">
        <v>142</v>
      </c>
      <c r="D928" s="27"/>
      <c r="E928" s="19">
        <v>80</v>
      </c>
      <c r="F928" s="27"/>
      <c r="G928" s="27"/>
      <c r="H928" s="27"/>
      <c r="I928" s="27"/>
      <c r="J928" s="27"/>
      <c r="K928" s="11">
        <v>2211</v>
      </c>
      <c r="L928" s="27"/>
      <c r="M928" s="27"/>
      <c r="N928" s="27" t="s">
        <v>804</v>
      </c>
      <c r="O928" s="27"/>
      <c r="P928" s="27"/>
      <c r="Q928" s="27" t="s">
        <v>146</v>
      </c>
      <c r="R928" s="27"/>
      <c r="S928" s="27"/>
      <c r="T928" s="27" t="s">
        <v>339</v>
      </c>
      <c r="U928" s="27"/>
      <c r="V928" s="27"/>
      <c r="W928" s="27" t="s">
        <v>854</v>
      </c>
      <c r="X928" s="27"/>
      <c r="Y928" s="27"/>
      <c r="Z928" s="27" t="s">
        <v>258</v>
      </c>
      <c r="AA928" s="27"/>
      <c r="AB928" s="27"/>
      <c r="AC928" s="27"/>
      <c r="AD928" s="27">
        <v>0</v>
      </c>
      <c r="AE928" s="27"/>
      <c r="AF928" s="27"/>
      <c r="AG928" s="27">
        <v>0</v>
      </c>
      <c r="AH928" s="27"/>
      <c r="AI928" s="27" t="s">
        <v>800</v>
      </c>
      <c r="AJ928" s="27">
        <v>0</v>
      </c>
      <c r="AK928" s="27"/>
      <c r="AL928" s="27" t="s">
        <v>801</v>
      </c>
      <c r="AM928" s="27">
        <v>20</v>
      </c>
      <c r="AN928" s="27"/>
      <c r="AO928" s="27" t="s">
        <v>798</v>
      </c>
      <c r="AP928" s="27">
        <v>20</v>
      </c>
      <c r="AQ928" s="27"/>
      <c r="AR928" s="27" t="s">
        <v>150</v>
      </c>
      <c r="AS928" s="27">
        <v>20</v>
      </c>
      <c r="AT928" s="27"/>
      <c r="AU928" s="27" t="s">
        <v>799</v>
      </c>
      <c r="AV928" s="27">
        <v>20</v>
      </c>
      <c r="AW928" s="27"/>
      <c r="AX928" s="27"/>
      <c r="AY928" s="27"/>
      <c r="AZ928" s="27"/>
    </row>
    <row r="929" spans="1:52" x14ac:dyDescent="0.25">
      <c r="A929" s="27" t="s">
        <v>2209</v>
      </c>
      <c r="B929" s="27" t="s">
        <v>2210</v>
      </c>
      <c r="C929" s="27" t="s">
        <v>142</v>
      </c>
      <c r="D929" s="27"/>
      <c r="E929" s="19">
        <v>80</v>
      </c>
      <c r="F929" s="27"/>
      <c r="G929" s="27"/>
      <c r="H929" s="27"/>
      <c r="I929" s="27"/>
      <c r="J929" s="27"/>
      <c r="K929" s="11">
        <v>2333</v>
      </c>
      <c r="L929" s="27"/>
      <c r="M929" s="27"/>
      <c r="N929" s="27" t="s">
        <v>804</v>
      </c>
      <c r="O929" s="27"/>
      <c r="P929" s="27"/>
      <c r="Q929" s="27" t="s">
        <v>146</v>
      </c>
      <c r="R929" s="27"/>
      <c r="S929" s="27"/>
      <c r="T929" s="27" t="s">
        <v>795</v>
      </c>
      <c r="U929" s="27"/>
      <c r="V929" s="27"/>
      <c r="W929" s="27" t="s">
        <v>805</v>
      </c>
      <c r="X929" s="27"/>
      <c r="Y929" s="27"/>
      <c r="Z929" s="27" t="s">
        <v>150</v>
      </c>
      <c r="AA929" s="27"/>
      <c r="AB929" s="27"/>
      <c r="AC929" s="27" t="s">
        <v>796</v>
      </c>
      <c r="AD929" s="27">
        <v>0</v>
      </c>
      <c r="AE929" s="27"/>
      <c r="AF929" s="27" t="s">
        <v>801</v>
      </c>
      <c r="AG929" s="27">
        <v>0</v>
      </c>
      <c r="AH929" s="27"/>
      <c r="AI929" s="27" t="s">
        <v>796</v>
      </c>
      <c r="AJ929" s="27">
        <v>20</v>
      </c>
      <c r="AK929" s="27"/>
      <c r="AL929" s="27" t="s">
        <v>797</v>
      </c>
      <c r="AM929" s="27">
        <v>0</v>
      </c>
      <c r="AN929" s="27"/>
      <c r="AO929" s="27" t="s">
        <v>798</v>
      </c>
      <c r="AP929" s="27">
        <v>20</v>
      </c>
      <c r="AQ929" s="27"/>
      <c r="AR929" s="27" t="s">
        <v>150</v>
      </c>
      <c r="AS929" s="27">
        <v>20</v>
      </c>
      <c r="AT929" s="27"/>
      <c r="AU929" s="27" t="s">
        <v>799</v>
      </c>
      <c r="AV929" s="27">
        <v>20</v>
      </c>
      <c r="AW929" s="27"/>
      <c r="AX929" s="27"/>
      <c r="AY929" s="27"/>
      <c r="AZ929" s="27"/>
    </row>
    <row r="930" spans="1:52" x14ac:dyDescent="0.25">
      <c r="A930" s="27" t="s">
        <v>2213</v>
      </c>
      <c r="B930" s="27" t="s">
        <v>2214</v>
      </c>
      <c r="C930" s="27" t="s">
        <v>142</v>
      </c>
      <c r="D930" s="27"/>
      <c r="E930" s="19">
        <v>100</v>
      </c>
      <c r="F930" s="27"/>
      <c r="G930" s="27"/>
      <c r="H930" s="27"/>
      <c r="I930" s="27"/>
      <c r="J930" s="27"/>
      <c r="K930" s="11">
        <v>2211</v>
      </c>
      <c r="L930" s="27"/>
      <c r="M930" s="27"/>
      <c r="N930" s="27" t="s">
        <v>804</v>
      </c>
      <c r="O930" s="27"/>
      <c r="P930" s="27"/>
      <c r="Q930" s="27" t="s">
        <v>146</v>
      </c>
      <c r="R930" s="27"/>
      <c r="S930" s="27"/>
      <c r="T930" s="27" t="s">
        <v>339</v>
      </c>
      <c r="U930" s="27"/>
      <c r="V930" s="27"/>
      <c r="W930" s="27" t="s">
        <v>854</v>
      </c>
      <c r="X930" s="27"/>
      <c r="Y930" s="27"/>
      <c r="Z930" s="27" t="s">
        <v>258</v>
      </c>
      <c r="AA930" s="27"/>
      <c r="AB930" s="27"/>
      <c r="AC930" s="27"/>
      <c r="AD930" s="27">
        <v>0</v>
      </c>
      <c r="AE930" s="27"/>
      <c r="AF930" s="27"/>
      <c r="AG930" s="27">
        <v>0</v>
      </c>
      <c r="AH930" s="27"/>
      <c r="AI930" s="27" t="s">
        <v>796</v>
      </c>
      <c r="AJ930" s="27">
        <v>20</v>
      </c>
      <c r="AK930" s="27"/>
      <c r="AL930" s="27" t="s">
        <v>801</v>
      </c>
      <c r="AM930" s="27">
        <v>20</v>
      </c>
      <c r="AN930" s="27"/>
      <c r="AO930" s="27" t="s">
        <v>798</v>
      </c>
      <c r="AP930" s="27">
        <v>20</v>
      </c>
      <c r="AQ930" s="27"/>
      <c r="AR930" s="27" t="s">
        <v>150</v>
      </c>
      <c r="AS930" s="27">
        <v>20</v>
      </c>
      <c r="AT930" s="27"/>
      <c r="AU930" s="27" t="s">
        <v>799</v>
      </c>
      <c r="AV930" s="27">
        <v>20</v>
      </c>
      <c r="AW930" s="27"/>
      <c r="AX930" s="27"/>
      <c r="AY930" s="27"/>
      <c r="AZ930" s="27"/>
    </row>
    <row r="931" spans="1:52" x14ac:dyDescent="0.25">
      <c r="A931" s="27" t="s">
        <v>2215</v>
      </c>
      <c r="B931" s="27" t="s">
        <v>2216</v>
      </c>
      <c r="C931" s="27" t="s">
        <v>142</v>
      </c>
      <c r="D931" s="27"/>
      <c r="E931" s="19">
        <v>80</v>
      </c>
      <c r="F931" s="27"/>
      <c r="G931" s="27"/>
      <c r="H931" s="27"/>
      <c r="I931" s="27"/>
      <c r="J931" s="27"/>
      <c r="K931" s="11">
        <v>2211</v>
      </c>
      <c r="L931" s="27"/>
      <c r="M931" s="27"/>
      <c r="N931" s="27" t="s">
        <v>804</v>
      </c>
      <c r="O931" s="27"/>
      <c r="P931" s="27"/>
      <c r="Q931" s="27" t="s">
        <v>146</v>
      </c>
      <c r="R931" s="27"/>
      <c r="S931" s="27"/>
      <c r="T931" s="27" t="s">
        <v>339</v>
      </c>
      <c r="U931" s="27"/>
      <c r="V931" s="27"/>
      <c r="W931" s="27" t="s">
        <v>854</v>
      </c>
      <c r="X931" s="27"/>
      <c r="Y931" s="27"/>
      <c r="Z931" s="27" t="s">
        <v>258</v>
      </c>
      <c r="AA931" s="27"/>
      <c r="AB931" s="27"/>
      <c r="AC931" s="27"/>
      <c r="AD931" s="27">
        <v>0</v>
      </c>
      <c r="AE931" s="27"/>
      <c r="AF931" s="27"/>
      <c r="AG931" s="27">
        <v>0</v>
      </c>
      <c r="AH931" s="27"/>
      <c r="AI931" s="27" t="s">
        <v>800</v>
      </c>
      <c r="AJ931" s="27">
        <v>0</v>
      </c>
      <c r="AK931" s="27"/>
      <c r="AL931" s="27" t="s">
        <v>801</v>
      </c>
      <c r="AM931" s="27">
        <v>20</v>
      </c>
      <c r="AN931" s="27"/>
      <c r="AO931" s="27" t="s">
        <v>798</v>
      </c>
      <c r="AP931" s="27">
        <v>20</v>
      </c>
      <c r="AQ931" s="27"/>
      <c r="AR931" s="27" t="s">
        <v>150</v>
      </c>
      <c r="AS931" s="27">
        <v>20</v>
      </c>
      <c r="AT931" s="27"/>
      <c r="AU931" s="27" t="s">
        <v>799</v>
      </c>
      <c r="AV931" s="27">
        <v>20</v>
      </c>
      <c r="AW931" s="27"/>
      <c r="AX931" s="27"/>
      <c r="AY931" s="27"/>
      <c r="AZ931" s="27"/>
    </row>
    <row r="932" spans="1:52" x14ac:dyDescent="0.25">
      <c r="A932" s="27" t="s">
        <v>2217</v>
      </c>
      <c r="B932" s="27" t="s">
        <v>2218</v>
      </c>
      <c r="C932" s="27" t="s">
        <v>142</v>
      </c>
      <c r="D932" s="27"/>
      <c r="E932" s="19">
        <v>100</v>
      </c>
      <c r="F932" s="27"/>
      <c r="G932" s="27"/>
      <c r="H932" s="27"/>
      <c r="I932" s="27"/>
      <c r="J932" s="27"/>
      <c r="K932" s="11">
        <v>2211</v>
      </c>
      <c r="L932" s="27"/>
      <c r="M932" s="27"/>
      <c r="N932" s="27" t="s">
        <v>804</v>
      </c>
      <c r="O932" s="27"/>
      <c r="P932" s="27"/>
      <c r="Q932" s="27" t="s">
        <v>146</v>
      </c>
      <c r="R932" s="27"/>
      <c r="S932" s="27"/>
      <c r="T932" s="27" t="s">
        <v>339</v>
      </c>
      <c r="U932" s="27"/>
      <c r="V932" s="27"/>
      <c r="W932" s="27" t="s">
        <v>854</v>
      </c>
      <c r="X932" s="27"/>
      <c r="Y932" s="27"/>
      <c r="Z932" s="27" t="s">
        <v>258</v>
      </c>
      <c r="AA932" s="27"/>
      <c r="AB932" s="27"/>
      <c r="AC932" s="27"/>
      <c r="AD932" s="27">
        <v>0</v>
      </c>
      <c r="AE932" s="27"/>
      <c r="AF932" s="27"/>
      <c r="AG932" s="27">
        <v>0</v>
      </c>
      <c r="AH932" s="27"/>
      <c r="AI932" s="27" t="s">
        <v>796</v>
      </c>
      <c r="AJ932" s="27">
        <v>20</v>
      </c>
      <c r="AK932" s="27"/>
      <c r="AL932" s="27" t="s">
        <v>801</v>
      </c>
      <c r="AM932" s="27">
        <v>20</v>
      </c>
      <c r="AN932" s="27"/>
      <c r="AO932" s="27" t="s">
        <v>798</v>
      </c>
      <c r="AP932" s="27">
        <v>20</v>
      </c>
      <c r="AQ932" s="27"/>
      <c r="AR932" s="27" t="s">
        <v>150</v>
      </c>
      <c r="AS932" s="27">
        <v>20</v>
      </c>
      <c r="AT932" s="27"/>
      <c r="AU932" s="27" t="s">
        <v>799</v>
      </c>
      <c r="AV932" s="27">
        <v>20</v>
      </c>
      <c r="AW932" s="27"/>
      <c r="AX932" s="27" t="s">
        <v>2219</v>
      </c>
      <c r="AY932" s="27"/>
      <c r="AZ932" s="27"/>
    </row>
    <row r="933" spans="1:52" x14ac:dyDescent="0.25">
      <c r="A933" s="27" t="s">
        <v>2220</v>
      </c>
      <c r="B933" s="27" t="s">
        <v>2221</v>
      </c>
      <c r="C933" s="27" t="s">
        <v>142</v>
      </c>
      <c r="D933" s="27"/>
      <c r="E933" s="19">
        <v>100</v>
      </c>
      <c r="F933" s="27"/>
      <c r="G933" s="27"/>
      <c r="H933" s="27"/>
      <c r="I933" s="27"/>
      <c r="J933" s="27"/>
      <c r="K933" s="11">
        <v>2211</v>
      </c>
      <c r="L933" s="27"/>
      <c r="M933" s="27"/>
      <c r="N933" s="27" t="s">
        <v>804</v>
      </c>
      <c r="O933" s="27"/>
      <c r="P933" s="27"/>
      <c r="Q933" s="27" t="s">
        <v>146</v>
      </c>
      <c r="R933" s="27"/>
      <c r="S933" s="27"/>
      <c r="T933" s="27" t="s">
        <v>339</v>
      </c>
      <c r="U933" s="27"/>
      <c r="V933" s="27"/>
      <c r="W933" s="27" t="s">
        <v>854</v>
      </c>
      <c r="X933" s="27"/>
      <c r="Y933" s="27"/>
      <c r="Z933" s="27" t="s">
        <v>258</v>
      </c>
      <c r="AA933" s="27"/>
      <c r="AB933" s="27"/>
      <c r="AC933" s="27"/>
      <c r="AD933" s="27">
        <v>0</v>
      </c>
      <c r="AE933" s="27"/>
      <c r="AF933" s="27"/>
      <c r="AG933" s="27">
        <v>0</v>
      </c>
      <c r="AH933" s="27"/>
      <c r="AI933" s="27" t="s">
        <v>796</v>
      </c>
      <c r="AJ933" s="27">
        <v>20</v>
      </c>
      <c r="AK933" s="27"/>
      <c r="AL933" s="27" t="s">
        <v>801</v>
      </c>
      <c r="AM933" s="27">
        <v>20</v>
      </c>
      <c r="AN933" s="27"/>
      <c r="AO933" s="27" t="s">
        <v>798</v>
      </c>
      <c r="AP933" s="27">
        <v>20</v>
      </c>
      <c r="AQ933" s="27"/>
      <c r="AR933" s="27" t="s">
        <v>150</v>
      </c>
      <c r="AS933" s="27">
        <v>20</v>
      </c>
      <c r="AT933" s="27"/>
      <c r="AU933" s="27" t="s">
        <v>799</v>
      </c>
      <c r="AV933" s="27">
        <v>20</v>
      </c>
      <c r="AW933" s="27"/>
      <c r="AX933" s="27"/>
      <c r="AY933" s="27"/>
      <c r="AZ933" s="27"/>
    </row>
    <row r="934" spans="1:52" x14ac:dyDescent="0.25">
      <c r="A934" s="27" t="s">
        <v>2222</v>
      </c>
      <c r="B934" s="27" t="s">
        <v>2223</v>
      </c>
      <c r="C934" s="27" t="s">
        <v>142</v>
      </c>
      <c r="D934" s="27"/>
      <c r="E934" s="19">
        <v>100</v>
      </c>
      <c r="F934" s="27"/>
      <c r="G934" s="27"/>
      <c r="H934" s="27"/>
      <c r="I934" s="27"/>
      <c r="J934" s="27"/>
      <c r="K934" s="11">
        <v>2211</v>
      </c>
      <c r="L934" s="27"/>
      <c r="M934" s="27"/>
      <c r="N934" s="27" t="s">
        <v>804</v>
      </c>
      <c r="O934" s="27"/>
      <c r="P934" s="27"/>
      <c r="Q934" s="27" t="s">
        <v>146</v>
      </c>
      <c r="R934" s="27"/>
      <c r="S934" s="27"/>
      <c r="T934" s="27" t="s">
        <v>339</v>
      </c>
      <c r="U934" s="27"/>
      <c r="V934" s="27"/>
      <c r="W934" s="27" t="s">
        <v>854</v>
      </c>
      <c r="X934" s="27"/>
      <c r="Y934" s="27"/>
      <c r="Z934" s="27" t="s">
        <v>258</v>
      </c>
      <c r="AA934" s="27"/>
      <c r="AB934" s="27"/>
      <c r="AC934" s="27"/>
      <c r="AD934" s="27">
        <v>0</v>
      </c>
      <c r="AE934" s="27"/>
      <c r="AF934" s="27"/>
      <c r="AG934" s="27">
        <v>0</v>
      </c>
      <c r="AH934" s="27"/>
      <c r="AI934" s="27" t="s">
        <v>796</v>
      </c>
      <c r="AJ934" s="27">
        <v>20</v>
      </c>
      <c r="AK934" s="27"/>
      <c r="AL934" s="27" t="s">
        <v>801</v>
      </c>
      <c r="AM934" s="27">
        <v>20</v>
      </c>
      <c r="AN934" s="27"/>
      <c r="AO934" s="27" t="s">
        <v>798</v>
      </c>
      <c r="AP934" s="27">
        <v>20</v>
      </c>
      <c r="AQ934" s="27"/>
      <c r="AR934" s="27" t="s">
        <v>150</v>
      </c>
      <c r="AS934" s="27">
        <v>20</v>
      </c>
      <c r="AT934" s="27"/>
      <c r="AU934" s="27" t="s">
        <v>799</v>
      </c>
      <c r="AV934" s="27">
        <v>20</v>
      </c>
      <c r="AW934" s="27"/>
      <c r="AX934" s="27"/>
      <c r="AY934" s="27"/>
      <c r="AZ934" s="27"/>
    </row>
    <row r="935" spans="1:52" x14ac:dyDescent="0.25">
      <c r="A935" s="27" t="s">
        <v>2230</v>
      </c>
      <c r="B935" s="27" t="s">
        <v>2231</v>
      </c>
      <c r="C935" s="27" t="s">
        <v>142</v>
      </c>
      <c r="D935" s="27"/>
      <c r="E935" s="19">
        <v>100</v>
      </c>
      <c r="F935" s="27"/>
      <c r="G935" s="27"/>
      <c r="H935" s="27"/>
      <c r="I935" s="27"/>
      <c r="J935" s="27"/>
      <c r="K935" s="11">
        <v>2105</v>
      </c>
      <c r="L935" s="27"/>
      <c r="M935" s="27"/>
      <c r="N935" s="27" t="s">
        <v>804</v>
      </c>
      <c r="O935" s="27"/>
      <c r="P935" s="27"/>
      <c r="Q935" s="27" t="s">
        <v>257</v>
      </c>
      <c r="R935" s="27"/>
      <c r="S935" s="27"/>
      <c r="T935" s="27" t="s">
        <v>171</v>
      </c>
      <c r="U935" s="27"/>
      <c r="V935" s="27"/>
      <c r="W935" s="27" t="s">
        <v>854</v>
      </c>
      <c r="X935" s="27"/>
      <c r="Y935" s="27"/>
      <c r="Z935" s="27" t="s">
        <v>258</v>
      </c>
      <c r="AA935" s="27"/>
      <c r="AB935" s="27"/>
      <c r="AC935" s="27"/>
      <c r="AD935" s="27">
        <v>0</v>
      </c>
      <c r="AE935" s="27"/>
      <c r="AF935" s="27"/>
      <c r="AG935" s="27">
        <v>0</v>
      </c>
      <c r="AH935" s="27"/>
      <c r="AI935" s="27" t="s">
        <v>796</v>
      </c>
      <c r="AJ935" s="27">
        <v>20</v>
      </c>
      <c r="AK935" s="27"/>
      <c r="AL935" s="27" t="s">
        <v>801</v>
      </c>
      <c r="AM935" s="27">
        <v>20</v>
      </c>
      <c r="AN935" s="27"/>
      <c r="AO935" s="27" t="s">
        <v>798</v>
      </c>
      <c r="AP935" s="27">
        <v>20</v>
      </c>
      <c r="AQ935" s="27"/>
      <c r="AR935" s="27" t="s">
        <v>150</v>
      </c>
      <c r="AS935" s="27">
        <v>20</v>
      </c>
      <c r="AT935" s="27"/>
      <c r="AU935" s="27" t="s">
        <v>799</v>
      </c>
      <c r="AV935" s="27">
        <v>20</v>
      </c>
      <c r="AW935" s="27"/>
      <c r="AX935" s="27" t="s">
        <v>2232</v>
      </c>
      <c r="AY935" s="27"/>
      <c r="AZ935" s="27"/>
    </row>
    <row r="936" spans="1:52" x14ac:dyDescent="0.25">
      <c r="A936" s="27" t="s">
        <v>2224</v>
      </c>
      <c r="B936" s="27" t="s">
        <v>2225</v>
      </c>
      <c r="C936" s="27" t="s">
        <v>142</v>
      </c>
      <c r="D936" s="27"/>
      <c r="E936" s="19">
        <v>100</v>
      </c>
      <c r="F936" s="27"/>
      <c r="G936" s="27"/>
      <c r="H936" s="27"/>
      <c r="I936" s="27"/>
      <c r="J936" s="27"/>
      <c r="K936" s="11">
        <v>221</v>
      </c>
      <c r="L936" s="27"/>
      <c r="M936" s="27"/>
      <c r="N936" s="27" t="s">
        <v>804</v>
      </c>
      <c r="O936" s="27"/>
      <c r="P936" s="27"/>
      <c r="Q936" s="27" t="s">
        <v>146</v>
      </c>
      <c r="R936" s="27"/>
      <c r="S936" s="27"/>
      <c r="T936" s="27" t="s">
        <v>339</v>
      </c>
      <c r="U936" s="27"/>
      <c r="V936" s="27"/>
      <c r="W936" s="27" t="s">
        <v>854</v>
      </c>
      <c r="X936" s="27"/>
      <c r="Y936" s="27"/>
      <c r="Z936" s="27" t="s">
        <v>258</v>
      </c>
      <c r="AA936" s="27"/>
      <c r="AB936" s="27"/>
      <c r="AC936" s="27"/>
      <c r="AD936" s="27">
        <v>0</v>
      </c>
      <c r="AE936" s="27"/>
      <c r="AF936" s="27"/>
      <c r="AG936" s="27">
        <v>0</v>
      </c>
      <c r="AH936" s="27"/>
      <c r="AI936" s="27" t="s">
        <v>796</v>
      </c>
      <c r="AJ936" s="27">
        <v>20</v>
      </c>
      <c r="AK936" s="27"/>
      <c r="AL936" s="27" t="s">
        <v>801</v>
      </c>
      <c r="AM936" s="27">
        <v>20</v>
      </c>
      <c r="AN936" s="27"/>
      <c r="AO936" s="27" t="s">
        <v>798</v>
      </c>
      <c r="AP936" s="27">
        <v>20</v>
      </c>
      <c r="AQ936" s="27"/>
      <c r="AR936" s="27" t="s">
        <v>150</v>
      </c>
      <c r="AS936" s="27">
        <v>20</v>
      </c>
      <c r="AT936" s="27"/>
      <c r="AU936" s="27" t="s">
        <v>799</v>
      </c>
      <c r="AV936" s="27">
        <v>20</v>
      </c>
      <c r="AW936" s="27"/>
      <c r="AX936" s="27"/>
      <c r="AY936" s="27"/>
      <c r="AZ936" s="27"/>
    </row>
    <row r="937" spans="1:52" x14ac:dyDescent="0.25">
      <c r="A937" s="27" t="s">
        <v>2226</v>
      </c>
      <c r="B937" s="27" t="s">
        <v>2227</v>
      </c>
      <c r="C937" s="27" t="s">
        <v>142</v>
      </c>
      <c r="D937" s="27"/>
      <c r="E937" s="19">
        <v>100</v>
      </c>
      <c r="F937" s="27"/>
      <c r="G937" s="27"/>
      <c r="H937" s="27"/>
      <c r="I937" s="27"/>
      <c r="J937" s="27"/>
      <c r="K937" s="11">
        <v>2211</v>
      </c>
      <c r="L937" s="27"/>
      <c r="M937" s="27"/>
      <c r="N937" s="27" t="s">
        <v>804</v>
      </c>
      <c r="O937" s="27"/>
      <c r="P937" s="27"/>
      <c r="Q937" s="27" t="s">
        <v>146</v>
      </c>
      <c r="R937" s="27"/>
      <c r="S937" s="27"/>
      <c r="T937" s="27" t="s">
        <v>339</v>
      </c>
      <c r="U937" s="27"/>
      <c r="V937" s="27"/>
      <c r="W937" s="27" t="s">
        <v>854</v>
      </c>
      <c r="X937" s="27"/>
      <c r="Y937" s="27"/>
      <c r="Z937" s="27" t="s">
        <v>258</v>
      </c>
      <c r="AA937" s="27"/>
      <c r="AB937" s="27"/>
      <c r="AC937" s="27"/>
      <c r="AD937" s="27">
        <v>0</v>
      </c>
      <c r="AE937" s="27"/>
      <c r="AF937" s="27"/>
      <c r="AG937" s="27">
        <v>0</v>
      </c>
      <c r="AH937" s="27"/>
      <c r="AI937" s="27" t="s">
        <v>796</v>
      </c>
      <c r="AJ937" s="27">
        <v>20</v>
      </c>
      <c r="AK937" s="27"/>
      <c r="AL937" s="27" t="s">
        <v>801</v>
      </c>
      <c r="AM937" s="27">
        <v>20</v>
      </c>
      <c r="AN937" s="27"/>
      <c r="AO937" s="27" t="s">
        <v>798</v>
      </c>
      <c r="AP937" s="27">
        <v>20</v>
      </c>
      <c r="AQ937" s="27"/>
      <c r="AR937" s="27" t="s">
        <v>150</v>
      </c>
      <c r="AS937" s="27">
        <v>20</v>
      </c>
      <c r="AT937" s="27"/>
      <c r="AU937" s="27" t="s">
        <v>799</v>
      </c>
      <c r="AV937" s="27">
        <v>20</v>
      </c>
      <c r="AW937" s="27"/>
      <c r="AX937" s="27"/>
      <c r="AY937" s="27"/>
      <c r="AZ937" s="27"/>
    </row>
    <row r="938" spans="1:52" x14ac:dyDescent="0.25">
      <c r="A938" s="27" t="s">
        <v>2228</v>
      </c>
      <c r="B938" s="27" t="s">
        <v>2229</v>
      </c>
      <c r="C938" s="27" t="s">
        <v>142</v>
      </c>
      <c r="D938" s="27"/>
      <c r="E938" s="19">
        <v>100</v>
      </c>
      <c r="F938" s="27"/>
      <c r="G938" s="27"/>
      <c r="H938" s="27"/>
      <c r="I938" s="27"/>
      <c r="J938" s="27"/>
      <c r="K938" s="11">
        <v>2211</v>
      </c>
      <c r="L938" s="27"/>
      <c r="M938" s="27"/>
      <c r="N938" s="27" t="s">
        <v>804</v>
      </c>
      <c r="O938" s="27"/>
      <c r="P938" s="27"/>
      <c r="Q938" s="27" t="s">
        <v>146</v>
      </c>
      <c r="R938" s="27"/>
      <c r="S938" s="27"/>
      <c r="T938" s="27" t="s">
        <v>339</v>
      </c>
      <c r="U938" s="27"/>
      <c r="V938" s="27"/>
      <c r="W938" s="27" t="s">
        <v>854</v>
      </c>
      <c r="X938" s="27"/>
      <c r="Y938" s="27"/>
      <c r="Z938" s="27" t="s">
        <v>258</v>
      </c>
      <c r="AA938" s="27"/>
      <c r="AB938" s="27"/>
      <c r="AC938" s="27"/>
      <c r="AD938" s="27">
        <v>0</v>
      </c>
      <c r="AE938" s="27"/>
      <c r="AF938" s="27"/>
      <c r="AG938" s="27">
        <v>0</v>
      </c>
      <c r="AH938" s="27"/>
      <c r="AI938" s="27" t="s">
        <v>796</v>
      </c>
      <c r="AJ938" s="27">
        <v>20</v>
      </c>
      <c r="AK938" s="27"/>
      <c r="AL938" s="27" t="s">
        <v>801</v>
      </c>
      <c r="AM938" s="27">
        <v>20</v>
      </c>
      <c r="AN938" s="27"/>
      <c r="AO938" s="27" t="s">
        <v>798</v>
      </c>
      <c r="AP938" s="27">
        <v>20</v>
      </c>
      <c r="AQ938" s="27"/>
      <c r="AR938" s="27" t="s">
        <v>150</v>
      </c>
      <c r="AS938" s="27">
        <v>20</v>
      </c>
      <c r="AT938" s="27"/>
      <c r="AU938" s="27" t="s">
        <v>799</v>
      </c>
      <c r="AV938" s="27">
        <v>20</v>
      </c>
      <c r="AW938" s="27"/>
      <c r="AX938" s="27"/>
      <c r="AY938" s="27"/>
      <c r="AZ938" s="27"/>
    </row>
    <row r="939" spans="1:52" x14ac:dyDescent="0.25">
      <c r="A939" s="27" t="s">
        <v>2233</v>
      </c>
      <c r="B939" s="27" t="s">
        <v>2234</v>
      </c>
      <c r="C939" s="27" t="s">
        <v>142</v>
      </c>
      <c r="D939" s="27"/>
      <c r="E939" s="19">
        <v>100</v>
      </c>
      <c r="F939" s="27"/>
      <c r="G939" s="27"/>
      <c r="H939" s="27"/>
      <c r="I939" s="27"/>
      <c r="J939" s="27"/>
      <c r="K939" s="11">
        <v>2211</v>
      </c>
      <c r="L939" s="27"/>
      <c r="M939" s="27"/>
      <c r="N939" s="27" t="s">
        <v>804</v>
      </c>
      <c r="O939" s="27"/>
      <c r="P939" s="27"/>
      <c r="Q939" s="27" t="s">
        <v>146</v>
      </c>
      <c r="R939" s="27"/>
      <c r="S939" s="27"/>
      <c r="T939" s="27" t="s">
        <v>339</v>
      </c>
      <c r="U939" s="27"/>
      <c r="V939" s="27"/>
      <c r="W939" s="27" t="s">
        <v>854</v>
      </c>
      <c r="X939" s="27"/>
      <c r="Y939" s="27"/>
      <c r="Z939" s="27" t="s">
        <v>258</v>
      </c>
      <c r="AA939" s="27"/>
      <c r="AB939" s="27"/>
      <c r="AC939" s="27"/>
      <c r="AD939" s="27">
        <v>0</v>
      </c>
      <c r="AE939" s="27"/>
      <c r="AF939" s="27"/>
      <c r="AG939" s="27">
        <v>0</v>
      </c>
      <c r="AH939" s="27"/>
      <c r="AI939" s="27" t="s">
        <v>796</v>
      </c>
      <c r="AJ939" s="27">
        <v>20</v>
      </c>
      <c r="AK939" s="27"/>
      <c r="AL939" s="27" t="s">
        <v>801</v>
      </c>
      <c r="AM939" s="27">
        <v>20</v>
      </c>
      <c r="AN939" s="27"/>
      <c r="AO939" s="27" t="s">
        <v>798</v>
      </c>
      <c r="AP939" s="27">
        <v>20</v>
      </c>
      <c r="AQ939" s="27"/>
      <c r="AR939" s="27" t="s">
        <v>150</v>
      </c>
      <c r="AS939" s="27">
        <v>20</v>
      </c>
      <c r="AT939" s="27"/>
      <c r="AU939" s="27" t="s">
        <v>799</v>
      </c>
      <c r="AV939" s="27">
        <v>20</v>
      </c>
      <c r="AW939" s="27"/>
      <c r="AX939" s="27"/>
      <c r="AY939" s="27"/>
      <c r="AZ939" s="27"/>
    </row>
    <row r="940" spans="1:52" x14ac:dyDescent="0.25">
      <c r="A940" s="27" t="s">
        <v>2235</v>
      </c>
      <c r="B940" s="27" t="s">
        <v>2236</v>
      </c>
      <c r="C940" s="27" t="s">
        <v>142</v>
      </c>
      <c r="D940" s="27"/>
      <c r="E940" s="19">
        <v>100</v>
      </c>
      <c r="F940" s="27"/>
      <c r="G940" s="27"/>
      <c r="H940" s="27"/>
      <c r="I940" s="27"/>
      <c r="J940" s="27"/>
      <c r="K940" s="11">
        <v>2211</v>
      </c>
      <c r="L940" s="27"/>
      <c r="M940" s="27"/>
      <c r="N940" s="27" t="s">
        <v>804</v>
      </c>
      <c r="O940" s="27"/>
      <c r="P940" s="27"/>
      <c r="Q940" s="27" t="s">
        <v>146</v>
      </c>
      <c r="R940" s="27"/>
      <c r="S940" s="27"/>
      <c r="T940" s="27" t="s">
        <v>339</v>
      </c>
      <c r="U940" s="27"/>
      <c r="V940" s="27"/>
      <c r="W940" s="27" t="s">
        <v>854</v>
      </c>
      <c r="X940" s="27"/>
      <c r="Y940" s="27"/>
      <c r="Z940" s="27" t="s">
        <v>258</v>
      </c>
      <c r="AA940" s="27"/>
      <c r="AB940" s="27"/>
      <c r="AC940" s="27"/>
      <c r="AD940" s="27">
        <v>0</v>
      </c>
      <c r="AE940" s="27"/>
      <c r="AF940" s="27"/>
      <c r="AG940" s="27">
        <v>0</v>
      </c>
      <c r="AH940" s="27"/>
      <c r="AI940" s="27" t="s">
        <v>796</v>
      </c>
      <c r="AJ940" s="27">
        <v>20</v>
      </c>
      <c r="AK940" s="27"/>
      <c r="AL940" s="27" t="s">
        <v>801</v>
      </c>
      <c r="AM940" s="27">
        <v>20</v>
      </c>
      <c r="AN940" s="27"/>
      <c r="AO940" s="27" t="s">
        <v>798</v>
      </c>
      <c r="AP940" s="27">
        <v>20</v>
      </c>
      <c r="AQ940" s="27"/>
      <c r="AR940" s="27" t="s">
        <v>150</v>
      </c>
      <c r="AS940" s="27">
        <v>20</v>
      </c>
      <c r="AT940" s="27"/>
      <c r="AU940" s="27" t="s">
        <v>799</v>
      </c>
      <c r="AV940" s="27">
        <v>20</v>
      </c>
      <c r="AW940" s="27"/>
      <c r="AX940" s="27"/>
      <c r="AY940" s="27"/>
      <c r="AZ940" s="27"/>
    </row>
    <row r="941" spans="1:52" x14ac:dyDescent="0.25">
      <c r="A941" s="27" t="s">
        <v>2237</v>
      </c>
      <c r="B941" s="27" t="s">
        <v>2238</v>
      </c>
      <c r="C941" s="27" t="s">
        <v>142</v>
      </c>
      <c r="D941" s="27"/>
      <c r="E941" s="19">
        <v>80</v>
      </c>
      <c r="F941" s="27"/>
      <c r="G941" s="27"/>
      <c r="H941" s="27"/>
      <c r="I941" s="27"/>
      <c r="J941" s="27"/>
      <c r="K941" s="11">
        <v>2503</v>
      </c>
      <c r="L941" s="27"/>
      <c r="M941" s="27"/>
      <c r="N941" s="27" t="s">
        <v>804</v>
      </c>
      <c r="O941" s="27"/>
      <c r="P941" s="27"/>
      <c r="Q941" s="27" t="s">
        <v>197</v>
      </c>
      <c r="R941" s="27"/>
      <c r="S941" s="27"/>
      <c r="T941" s="27" t="s">
        <v>795</v>
      </c>
      <c r="U941" s="27"/>
      <c r="V941" s="27"/>
      <c r="W941" s="27" t="s">
        <v>805</v>
      </c>
      <c r="X941" s="27"/>
      <c r="Y941" s="27"/>
      <c r="Z941" s="27" t="s">
        <v>150</v>
      </c>
      <c r="AA941" s="27"/>
      <c r="AB941" s="27"/>
      <c r="AC941" s="27" t="s">
        <v>796</v>
      </c>
      <c r="AD941" s="27">
        <v>0</v>
      </c>
      <c r="AE941" s="27"/>
      <c r="AF941" s="27" t="s">
        <v>801</v>
      </c>
      <c r="AG941" s="27">
        <v>0</v>
      </c>
      <c r="AH941" s="27"/>
      <c r="AI941" s="27" t="s">
        <v>800</v>
      </c>
      <c r="AJ941" s="27">
        <v>0</v>
      </c>
      <c r="AK941" s="27"/>
      <c r="AL941" s="27" t="s">
        <v>801</v>
      </c>
      <c r="AM941" s="27">
        <v>20</v>
      </c>
      <c r="AN941" s="27"/>
      <c r="AO941" s="27" t="s">
        <v>798</v>
      </c>
      <c r="AP941" s="27">
        <v>20</v>
      </c>
      <c r="AQ941" s="27"/>
      <c r="AR941" s="27" t="s">
        <v>150</v>
      </c>
      <c r="AS941" s="27">
        <v>20</v>
      </c>
      <c r="AT941" s="27"/>
      <c r="AU941" s="27" t="s">
        <v>799</v>
      </c>
      <c r="AV941" s="27">
        <v>20</v>
      </c>
      <c r="AW941" s="27"/>
      <c r="AX941" s="27"/>
      <c r="AY941" s="27"/>
      <c r="AZ941" s="27"/>
    </row>
    <row r="942" spans="1:52" x14ac:dyDescent="0.25">
      <c r="A942" s="27" t="s">
        <v>2239</v>
      </c>
      <c r="B942" s="27" t="s">
        <v>2240</v>
      </c>
      <c r="C942" s="27" t="s">
        <v>142</v>
      </c>
      <c r="D942" s="27"/>
      <c r="E942" s="19">
        <v>100</v>
      </c>
      <c r="F942" s="27"/>
      <c r="G942" s="27"/>
      <c r="H942" s="27"/>
      <c r="I942" s="27"/>
      <c r="J942" s="27"/>
      <c r="K942" s="11">
        <v>2105</v>
      </c>
      <c r="L942" s="27"/>
      <c r="M942" s="27"/>
      <c r="N942" s="27" t="s">
        <v>804</v>
      </c>
      <c r="O942" s="27"/>
      <c r="P942" s="27"/>
      <c r="Q942" s="27" t="s">
        <v>257</v>
      </c>
      <c r="R942" s="27"/>
      <c r="S942" s="27"/>
      <c r="T942" s="27" t="s">
        <v>171</v>
      </c>
      <c r="U942" s="27"/>
      <c r="V942" s="27"/>
      <c r="W942" s="27" t="s">
        <v>854</v>
      </c>
      <c r="X942" s="27"/>
      <c r="Y942" s="27"/>
      <c r="Z942" s="27" t="s">
        <v>258</v>
      </c>
      <c r="AA942" s="27"/>
      <c r="AB942" s="27"/>
      <c r="AC942" s="27"/>
      <c r="AD942" s="27">
        <v>0</v>
      </c>
      <c r="AE942" s="27"/>
      <c r="AF942" s="27"/>
      <c r="AG942" s="27">
        <v>0</v>
      </c>
      <c r="AH942" s="27"/>
      <c r="AI942" s="27" t="s">
        <v>796</v>
      </c>
      <c r="AJ942" s="27">
        <v>20</v>
      </c>
      <c r="AK942" s="27"/>
      <c r="AL942" s="27" t="s">
        <v>801</v>
      </c>
      <c r="AM942" s="27">
        <v>20</v>
      </c>
      <c r="AN942" s="27"/>
      <c r="AO942" s="27" t="s">
        <v>798</v>
      </c>
      <c r="AP942" s="27">
        <v>20</v>
      </c>
      <c r="AQ942" s="27"/>
      <c r="AR942" s="27" t="s">
        <v>150</v>
      </c>
      <c r="AS942" s="27">
        <v>20</v>
      </c>
      <c r="AT942" s="27"/>
      <c r="AU942" s="27" t="s">
        <v>799</v>
      </c>
      <c r="AV942" s="27">
        <v>20</v>
      </c>
      <c r="AW942" s="27"/>
      <c r="AX942" s="27" t="s">
        <v>2241</v>
      </c>
      <c r="AY942" s="27"/>
      <c r="AZ942" s="27"/>
    </row>
    <row r="943" spans="1:52" x14ac:dyDescent="0.25">
      <c r="A943" s="27" t="s">
        <v>2242</v>
      </c>
      <c r="B943" s="27" t="s">
        <v>2243</v>
      </c>
      <c r="C943" s="27" t="s">
        <v>142</v>
      </c>
      <c r="D943" s="27"/>
      <c r="E943" s="19">
        <v>80</v>
      </c>
      <c r="F943" s="27"/>
      <c r="G943" s="27"/>
      <c r="H943" s="27"/>
      <c r="I943" s="27"/>
      <c r="J943" s="27"/>
      <c r="K943" s="11">
        <v>2105</v>
      </c>
      <c r="L943" s="27"/>
      <c r="M943" s="27"/>
      <c r="N943" s="27" t="s">
        <v>804</v>
      </c>
      <c r="O943" s="27"/>
      <c r="P943" s="27"/>
      <c r="Q943" s="27" t="s">
        <v>257</v>
      </c>
      <c r="R943" s="27"/>
      <c r="S943" s="27"/>
      <c r="T943" s="27" t="s">
        <v>171</v>
      </c>
      <c r="U943" s="27"/>
      <c r="V943" s="27"/>
      <c r="W943" s="27" t="s">
        <v>854</v>
      </c>
      <c r="X943" s="27"/>
      <c r="Y943" s="27"/>
      <c r="Z943" s="27" t="s">
        <v>258</v>
      </c>
      <c r="AA943" s="27"/>
      <c r="AB943" s="27"/>
      <c r="AC943" s="27"/>
      <c r="AD943" s="27">
        <v>0</v>
      </c>
      <c r="AE943" s="27"/>
      <c r="AF943" s="27"/>
      <c r="AG943" s="27">
        <v>0</v>
      </c>
      <c r="AH943" s="27"/>
      <c r="AI943" s="27" t="s">
        <v>800</v>
      </c>
      <c r="AJ943" s="27">
        <v>0</v>
      </c>
      <c r="AK943" s="27"/>
      <c r="AL943" s="27" t="s">
        <v>801</v>
      </c>
      <c r="AM943" s="27">
        <v>20</v>
      </c>
      <c r="AN943" s="27"/>
      <c r="AO943" s="27" t="s">
        <v>798</v>
      </c>
      <c r="AP943" s="27">
        <v>20</v>
      </c>
      <c r="AQ943" s="27"/>
      <c r="AR943" s="27" t="s">
        <v>150</v>
      </c>
      <c r="AS943" s="27">
        <v>20</v>
      </c>
      <c r="AT943" s="27"/>
      <c r="AU943" s="27" t="s">
        <v>799</v>
      </c>
      <c r="AV943" s="27">
        <v>20</v>
      </c>
      <c r="AW943" s="27"/>
      <c r="AX943" s="27" t="s">
        <v>2244</v>
      </c>
      <c r="AY943" s="27"/>
      <c r="AZ943" s="27"/>
    </row>
    <row r="944" spans="1:52" x14ac:dyDescent="0.25">
      <c r="A944" s="27" t="s">
        <v>2245</v>
      </c>
      <c r="B944" s="27" t="s">
        <v>2246</v>
      </c>
      <c r="C944" s="27" t="s">
        <v>142</v>
      </c>
      <c r="D944" s="27"/>
      <c r="E944" s="19">
        <v>100</v>
      </c>
      <c r="F944" s="27"/>
      <c r="G944" s="27"/>
      <c r="H944" s="27"/>
      <c r="I944" s="27"/>
      <c r="J944" s="27"/>
      <c r="K944" s="11">
        <v>2105</v>
      </c>
      <c r="L944" s="27"/>
      <c r="M944" s="27"/>
      <c r="N944" s="27" t="s">
        <v>804</v>
      </c>
      <c r="O944" s="27"/>
      <c r="P944" s="27"/>
      <c r="Q944" s="27" t="s">
        <v>257</v>
      </c>
      <c r="R944" s="27"/>
      <c r="S944" s="27"/>
      <c r="T944" s="27" t="s">
        <v>171</v>
      </c>
      <c r="U944" s="27"/>
      <c r="V944" s="27"/>
      <c r="W944" s="27" t="s">
        <v>854</v>
      </c>
      <c r="X944" s="27"/>
      <c r="Y944" s="27"/>
      <c r="Z944" s="27" t="s">
        <v>258</v>
      </c>
      <c r="AA944" s="27"/>
      <c r="AB944" s="27"/>
      <c r="AC944" s="27"/>
      <c r="AD944" s="27">
        <v>0</v>
      </c>
      <c r="AE944" s="27"/>
      <c r="AF944" s="27"/>
      <c r="AG944" s="27">
        <v>0</v>
      </c>
      <c r="AH944" s="27"/>
      <c r="AI944" s="27" t="s">
        <v>796</v>
      </c>
      <c r="AJ944" s="27">
        <v>20</v>
      </c>
      <c r="AK944" s="27"/>
      <c r="AL944" s="27" t="s">
        <v>801</v>
      </c>
      <c r="AM944" s="27">
        <v>20</v>
      </c>
      <c r="AN944" s="27"/>
      <c r="AO944" s="27" t="s">
        <v>798</v>
      </c>
      <c r="AP944" s="27">
        <v>20</v>
      </c>
      <c r="AQ944" s="27"/>
      <c r="AR944" s="27" t="s">
        <v>150</v>
      </c>
      <c r="AS944" s="27">
        <v>20</v>
      </c>
      <c r="AT944" s="27"/>
      <c r="AU944" s="27" t="s">
        <v>799</v>
      </c>
      <c r="AV944" s="27">
        <v>20</v>
      </c>
      <c r="AW944" s="27"/>
      <c r="AX944" s="27"/>
      <c r="AY944" s="27"/>
      <c r="AZ944" s="27"/>
    </row>
    <row r="945" spans="1:52" x14ac:dyDescent="0.25">
      <c r="A945" s="27" t="s">
        <v>2247</v>
      </c>
      <c r="B945" s="27" t="s">
        <v>2248</v>
      </c>
      <c r="C945" s="27" t="s">
        <v>142</v>
      </c>
      <c r="D945" s="27"/>
      <c r="E945" s="19">
        <v>100</v>
      </c>
      <c r="F945" s="27"/>
      <c r="G945" s="27"/>
      <c r="H945" s="27"/>
      <c r="I945" s="27"/>
      <c r="J945" s="27"/>
      <c r="K945" s="11">
        <v>2703</v>
      </c>
      <c r="L945" s="27"/>
      <c r="M945" s="27"/>
      <c r="N945" s="27" t="s">
        <v>804</v>
      </c>
      <c r="O945" s="27"/>
      <c r="P945" s="27"/>
      <c r="Q945" s="27" t="s">
        <v>197</v>
      </c>
      <c r="R945" s="27"/>
      <c r="S945" s="27"/>
      <c r="T945" s="27" t="s">
        <v>162</v>
      </c>
      <c r="U945" s="27"/>
      <c r="V945" s="27"/>
      <c r="W945" s="27" t="s">
        <v>854</v>
      </c>
      <c r="X945" s="27"/>
      <c r="Y945" s="27"/>
      <c r="Z945" s="27" t="s">
        <v>258</v>
      </c>
      <c r="AA945" s="27"/>
      <c r="AB945" s="27"/>
      <c r="AC945" s="27"/>
      <c r="AD945" s="27">
        <v>0</v>
      </c>
      <c r="AE945" s="27"/>
      <c r="AF945" s="27"/>
      <c r="AG945" s="27">
        <v>0</v>
      </c>
      <c r="AH945" s="27"/>
      <c r="AI945" s="27" t="s">
        <v>796</v>
      </c>
      <c r="AJ945" s="27">
        <v>20</v>
      </c>
      <c r="AK945" s="27"/>
      <c r="AL945" s="27" t="s">
        <v>801</v>
      </c>
      <c r="AM945" s="27">
        <v>20</v>
      </c>
      <c r="AN945" s="27"/>
      <c r="AO945" s="27" t="s">
        <v>798</v>
      </c>
      <c r="AP945" s="27">
        <v>20</v>
      </c>
      <c r="AQ945" s="27"/>
      <c r="AR945" s="27" t="s">
        <v>150</v>
      </c>
      <c r="AS945" s="27">
        <v>20</v>
      </c>
      <c r="AT945" s="27"/>
      <c r="AU945" s="27" t="s">
        <v>799</v>
      </c>
      <c r="AV945" s="27">
        <v>20</v>
      </c>
      <c r="AW945" s="27"/>
      <c r="AX945" s="27"/>
      <c r="AY945" s="27"/>
      <c r="AZ945" s="27"/>
    </row>
    <row r="946" spans="1:52" x14ac:dyDescent="0.25">
      <c r="A946" s="27" t="s">
        <v>2116</v>
      </c>
      <c r="B946" s="27" t="s">
        <v>2117</v>
      </c>
      <c r="C946" s="27" t="s">
        <v>142</v>
      </c>
      <c r="D946" s="27"/>
      <c r="E946" s="19">
        <v>100</v>
      </c>
      <c r="F946" s="27"/>
      <c r="G946" s="27"/>
      <c r="H946" s="27"/>
      <c r="I946" s="27"/>
      <c r="J946" s="27"/>
      <c r="K946" s="11">
        <v>2651</v>
      </c>
      <c r="L946" s="27"/>
      <c r="M946" s="27"/>
      <c r="N946" s="27" t="s">
        <v>804</v>
      </c>
      <c r="O946" s="27"/>
      <c r="P946" s="27"/>
      <c r="Q946" s="27" t="s">
        <v>146</v>
      </c>
      <c r="R946" s="27"/>
      <c r="S946" s="27"/>
      <c r="T946" s="27" t="s">
        <v>162</v>
      </c>
      <c r="U946" s="27"/>
      <c r="V946" s="27"/>
      <c r="W946" s="27" t="s">
        <v>854</v>
      </c>
      <c r="X946" s="27"/>
      <c r="Y946" s="27"/>
      <c r="Z946" s="27" t="s">
        <v>258</v>
      </c>
      <c r="AA946" s="27"/>
      <c r="AB946" s="27"/>
      <c r="AC946" s="27"/>
      <c r="AD946" s="27">
        <v>0</v>
      </c>
      <c r="AE946" s="27"/>
      <c r="AF946" s="27"/>
      <c r="AG946" s="27">
        <v>0</v>
      </c>
      <c r="AH946" s="27"/>
      <c r="AI946" s="27" t="s">
        <v>796</v>
      </c>
      <c r="AJ946" s="27">
        <v>20</v>
      </c>
      <c r="AK946" s="27"/>
      <c r="AL946" s="27" t="s">
        <v>801</v>
      </c>
      <c r="AM946" s="27">
        <v>20</v>
      </c>
      <c r="AN946" s="27"/>
      <c r="AO946" s="27" t="s">
        <v>798</v>
      </c>
      <c r="AP946" s="27">
        <v>20</v>
      </c>
      <c r="AQ946" s="27"/>
      <c r="AR946" s="27" t="s">
        <v>150</v>
      </c>
      <c r="AS946" s="27">
        <v>20</v>
      </c>
      <c r="AT946" s="27"/>
      <c r="AU946" s="27" t="s">
        <v>799</v>
      </c>
      <c r="AV946" s="27">
        <v>20</v>
      </c>
      <c r="AW946" s="27"/>
      <c r="AX946" s="27"/>
      <c r="AY946" s="27"/>
      <c r="AZ946" s="27"/>
    </row>
    <row r="947" spans="1:52" x14ac:dyDescent="0.25">
      <c r="A947" s="27" t="s">
        <v>2118</v>
      </c>
      <c r="B947" s="27" t="s">
        <v>2119</v>
      </c>
      <c r="C947" s="27" t="s">
        <v>142</v>
      </c>
      <c r="D947" s="27"/>
      <c r="E947" s="19">
        <v>80</v>
      </c>
      <c r="F947" s="27"/>
      <c r="G947" s="27"/>
      <c r="H947" s="27"/>
      <c r="I947" s="27"/>
      <c r="J947" s="27"/>
      <c r="K947" s="11">
        <v>2651</v>
      </c>
      <c r="L947" s="27"/>
      <c r="M947" s="27"/>
      <c r="N947" s="27" t="s">
        <v>804</v>
      </c>
      <c r="O947" s="27"/>
      <c r="P947" s="27"/>
      <c r="Q947" s="27" t="s">
        <v>146</v>
      </c>
      <c r="R947" s="27"/>
      <c r="S947" s="27"/>
      <c r="T947" s="27" t="s">
        <v>162</v>
      </c>
      <c r="U947" s="27"/>
      <c r="V947" s="27"/>
      <c r="W947" s="27" t="s">
        <v>805</v>
      </c>
      <c r="X947" s="27"/>
      <c r="Y947" s="27"/>
      <c r="Z947" s="27" t="s">
        <v>150</v>
      </c>
      <c r="AA947" s="27"/>
      <c r="AB947" s="27"/>
      <c r="AC947" s="27" t="s">
        <v>796</v>
      </c>
      <c r="AD947" s="27">
        <v>0</v>
      </c>
      <c r="AE947" s="27"/>
      <c r="AF947" s="27" t="s">
        <v>801</v>
      </c>
      <c r="AG947" s="27">
        <v>0</v>
      </c>
      <c r="AH947" s="27"/>
      <c r="AI947" s="27" t="s">
        <v>796</v>
      </c>
      <c r="AJ947" s="27">
        <v>20</v>
      </c>
      <c r="AK947" s="27"/>
      <c r="AL947" s="27" t="s">
        <v>797</v>
      </c>
      <c r="AM947" s="27">
        <v>0</v>
      </c>
      <c r="AN947" s="27"/>
      <c r="AO947" s="27" t="s">
        <v>798</v>
      </c>
      <c r="AP947" s="27">
        <v>20</v>
      </c>
      <c r="AQ947" s="27"/>
      <c r="AR947" s="27" t="s">
        <v>150</v>
      </c>
      <c r="AS947" s="27">
        <v>20</v>
      </c>
      <c r="AT947" s="27"/>
      <c r="AU947" s="27" t="s">
        <v>799</v>
      </c>
      <c r="AV947" s="27">
        <v>20</v>
      </c>
      <c r="AW947" s="27"/>
      <c r="AX947" s="27"/>
      <c r="AY947" s="27"/>
      <c r="AZ947" s="27"/>
    </row>
    <row r="948" spans="1:52" x14ac:dyDescent="0.25">
      <c r="A948" s="27" t="s">
        <v>2120</v>
      </c>
      <c r="B948" s="27" t="s">
        <v>2121</v>
      </c>
      <c r="C948" s="27" t="s">
        <v>142</v>
      </c>
      <c r="D948" s="27"/>
      <c r="E948" s="19">
        <v>100</v>
      </c>
      <c r="F948" s="27"/>
      <c r="G948" s="27"/>
      <c r="H948" s="27"/>
      <c r="I948" s="27"/>
      <c r="J948" s="27"/>
      <c r="K948" s="11">
        <v>2651</v>
      </c>
      <c r="L948" s="27"/>
      <c r="M948" s="27"/>
      <c r="N948" s="27" t="s">
        <v>804</v>
      </c>
      <c r="O948" s="27"/>
      <c r="P948" s="27"/>
      <c r="Q948" s="27" t="s">
        <v>146</v>
      </c>
      <c r="R948" s="27"/>
      <c r="S948" s="27"/>
      <c r="T948" s="27" t="s">
        <v>162</v>
      </c>
      <c r="U948" s="27"/>
      <c r="V948" s="27"/>
      <c r="W948" s="27" t="s">
        <v>854</v>
      </c>
      <c r="X948" s="27"/>
      <c r="Y948" s="27"/>
      <c r="Z948" s="27" t="s">
        <v>258</v>
      </c>
      <c r="AA948" s="27"/>
      <c r="AB948" s="27"/>
      <c r="AC948" s="27"/>
      <c r="AD948" s="27">
        <v>0</v>
      </c>
      <c r="AE948" s="27"/>
      <c r="AF948" s="27"/>
      <c r="AG948" s="27">
        <v>0</v>
      </c>
      <c r="AH948" s="27"/>
      <c r="AI948" s="27" t="s">
        <v>796</v>
      </c>
      <c r="AJ948" s="27">
        <v>20</v>
      </c>
      <c r="AK948" s="27"/>
      <c r="AL948" s="27" t="s">
        <v>801</v>
      </c>
      <c r="AM948" s="27">
        <v>20</v>
      </c>
      <c r="AN948" s="27"/>
      <c r="AO948" s="27" t="s">
        <v>798</v>
      </c>
      <c r="AP948" s="27">
        <v>20</v>
      </c>
      <c r="AQ948" s="27"/>
      <c r="AR948" s="27" t="s">
        <v>150</v>
      </c>
      <c r="AS948" s="27">
        <v>20</v>
      </c>
      <c r="AT948" s="27"/>
      <c r="AU948" s="27" t="s">
        <v>799</v>
      </c>
      <c r="AV948" s="27">
        <v>20</v>
      </c>
      <c r="AW948" s="27"/>
      <c r="AX948" s="27"/>
      <c r="AY948" s="27"/>
      <c r="AZ948" s="27"/>
    </row>
    <row r="949" spans="1:52" x14ac:dyDescent="0.25">
      <c r="A949" s="27" t="s">
        <v>2122</v>
      </c>
      <c r="B949" s="27" t="s">
        <v>2123</v>
      </c>
      <c r="C949" s="27" t="s">
        <v>142</v>
      </c>
      <c r="D949" s="27"/>
      <c r="E949" s="19">
        <v>100</v>
      </c>
      <c r="F949" s="27"/>
      <c r="G949" s="27"/>
      <c r="H949" s="27"/>
      <c r="I949" s="27"/>
      <c r="J949" s="27"/>
      <c r="K949" s="11">
        <v>2651</v>
      </c>
      <c r="L949" s="27"/>
      <c r="M949" s="27"/>
      <c r="N949" s="27" t="s">
        <v>804</v>
      </c>
      <c r="O949" s="27"/>
      <c r="P949" s="27"/>
      <c r="Q949" s="27" t="s">
        <v>146</v>
      </c>
      <c r="R949" s="27"/>
      <c r="S949" s="27"/>
      <c r="T949" s="27" t="s">
        <v>162</v>
      </c>
      <c r="U949" s="27"/>
      <c r="V949" s="27"/>
      <c r="W949" s="27" t="s">
        <v>854</v>
      </c>
      <c r="X949" s="27"/>
      <c r="Y949" s="27"/>
      <c r="Z949" s="27" t="s">
        <v>258</v>
      </c>
      <c r="AA949" s="27"/>
      <c r="AB949" s="27"/>
      <c r="AC949" s="27"/>
      <c r="AD949" s="27">
        <v>0</v>
      </c>
      <c r="AE949" s="27"/>
      <c r="AF949" s="27"/>
      <c r="AG949" s="27">
        <v>0</v>
      </c>
      <c r="AH949" s="27"/>
      <c r="AI949" s="27" t="s">
        <v>796</v>
      </c>
      <c r="AJ949" s="27">
        <v>20</v>
      </c>
      <c r="AK949" s="27"/>
      <c r="AL949" s="27" t="s">
        <v>801</v>
      </c>
      <c r="AM949" s="27">
        <v>20</v>
      </c>
      <c r="AN949" s="27"/>
      <c r="AO949" s="27" t="s">
        <v>798</v>
      </c>
      <c r="AP949" s="27">
        <v>20</v>
      </c>
      <c r="AQ949" s="27"/>
      <c r="AR949" s="27" t="s">
        <v>150</v>
      </c>
      <c r="AS949" s="27">
        <v>20</v>
      </c>
      <c r="AT949" s="27"/>
      <c r="AU949" s="27" t="s">
        <v>799</v>
      </c>
      <c r="AV949" s="27">
        <v>20</v>
      </c>
      <c r="AW949" s="27"/>
      <c r="AX949" s="27"/>
      <c r="AY949" s="27"/>
      <c r="AZ949" s="27"/>
    </row>
    <row r="950" spans="1:52" x14ac:dyDescent="0.25">
      <c r="A950" s="27" t="s">
        <v>2124</v>
      </c>
      <c r="B950" s="27" t="s">
        <v>2125</v>
      </c>
      <c r="C950" s="27" t="s">
        <v>142</v>
      </c>
      <c r="D950" s="27"/>
      <c r="E950" s="19">
        <v>100</v>
      </c>
      <c r="F950" s="27"/>
      <c r="G950" s="27"/>
      <c r="H950" s="27"/>
      <c r="I950" s="27"/>
      <c r="J950" s="27"/>
      <c r="K950" s="11">
        <v>2651</v>
      </c>
      <c r="L950" s="27"/>
      <c r="M950" s="27"/>
      <c r="N950" s="27" t="s">
        <v>804</v>
      </c>
      <c r="O950" s="27"/>
      <c r="P950" s="27"/>
      <c r="Q950" s="27" t="s">
        <v>146</v>
      </c>
      <c r="R950" s="27"/>
      <c r="S950" s="27"/>
      <c r="T950" s="27" t="s">
        <v>162</v>
      </c>
      <c r="U950" s="27"/>
      <c r="V950" s="27"/>
      <c r="W950" s="27" t="s">
        <v>854</v>
      </c>
      <c r="X950" s="27"/>
      <c r="Y950" s="27"/>
      <c r="Z950" s="27" t="s">
        <v>258</v>
      </c>
      <c r="AA950" s="27"/>
      <c r="AB950" s="27"/>
      <c r="AC950" s="27"/>
      <c r="AD950" s="27">
        <v>0</v>
      </c>
      <c r="AE950" s="27"/>
      <c r="AF950" s="27"/>
      <c r="AG950" s="27">
        <v>0</v>
      </c>
      <c r="AH950" s="27"/>
      <c r="AI950" s="27" t="s">
        <v>796</v>
      </c>
      <c r="AJ950" s="27">
        <v>20</v>
      </c>
      <c r="AK950" s="27"/>
      <c r="AL950" s="27" t="s">
        <v>801</v>
      </c>
      <c r="AM950" s="27">
        <v>20</v>
      </c>
      <c r="AN950" s="27"/>
      <c r="AO950" s="27" t="s">
        <v>798</v>
      </c>
      <c r="AP950" s="27">
        <v>20</v>
      </c>
      <c r="AQ950" s="27"/>
      <c r="AR950" s="27" t="s">
        <v>150</v>
      </c>
      <c r="AS950" s="27">
        <v>20</v>
      </c>
      <c r="AT950" s="27"/>
      <c r="AU950" s="27" t="s">
        <v>799</v>
      </c>
      <c r="AV950" s="27">
        <v>20</v>
      </c>
      <c r="AW950" s="27"/>
      <c r="AX950" s="27"/>
      <c r="AY950" s="27"/>
      <c r="AZ950" s="27"/>
    </row>
    <row r="951" spans="1:52" x14ac:dyDescent="0.25">
      <c r="A951" s="27" t="s">
        <v>2126</v>
      </c>
      <c r="B951" s="27" t="s">
        <v>2127</v>
      </c>
      <c r="C951" s="27" t="s">
        <v>142</v>
      </c>
      <c r="D951" s="27"/>
      <c r="E951" s="19">
        <v>100</v>
      </c>
      <c r="F951" s="27"/>
      <c r="G951" s="27"/>
      <c r="H951" s="27"/>
      <c r="I951" s="27"/>
      <c r="J951" s="27"/>
      <c r="K951" s="11">
        <v>2651</v>
      </c>
      <c r="L951" s="27"/>
      <c r="M951" s="27"/>
      <c r="N951" s="27" t="s">
        <v>804</v>
      </c>
      <c r="O951" s="27"/>
      <c r="P951" s="27"/>
      <c r="Q951" s="27" t="s">
        <v>146</v>
      </c>
      <c r="R951" s="27"/>
      <c r="S951" s="27"/>
      <c r="T951" s="27" t="s">
        <v>162</v>
      </c>
      <c r="U951" s="27"/>
      <c r="V951" s="27"/>
      <c r="W951" s="27" t="s">
        <v>805</v>
      </c>
      <c r="X951" s="27"/>
      <c r="Y951" s="27"/>
      <c r="Z951" s="27" t="s">
        <v>258</v>
      </c>
      <c r="AA951" s="27"/>
      <c r="AB951" s="27"/>
      <c r="AC951" s="27"/>
      <c r="AD951" s="27">
        <v>0</v>
      </c>
      <c r="AE951" s="27"/>
      <c r="AF951" s="27"/>
      <c r="AG951" s="27">
        <v>0</v>
      </c>
      <c r="AH951" s="27"/>
      <c r="AI951" s="27" t="s">
        <v>796</v>
      </c>
      <c r="AJ951" s="27">
        <v>20</v>
      </c>
      <c r="AK951" s="27"/>
      <c r="AL951" s="27" t="s">
        <v>801</v>
      </c>
      <c r="AM951" s="27">
        <v>20</v>
      </c>
      <c r="AN951" s="27"/>
      <c r="AO951" s="27" t="s">
        <v>798</v>
      </c>
      <c r="AP951" s="27">
        <v>20</v>
      </c>
      <c r="AQ951" s="27"/>
      <c r="AR951" s="27" t="s">
        <v>150</v>
      </c>
      <c r="AS951" s="27">
        <v>20</v>
      </c>
      <c r="AT951" s="27"/>
      <c r="AU951" s="27" t="s">
        <v>799</v>
      </c>
      <c r="AV951" s="27">
        <v>20</v>
      </c>
      <c r="AW951" s="27"/>
      <c r="AX951" s="27"/>
      <c r="AY951" s="27"/>
      <c r="AZ951" s="27"/>
    </row>
    <row r="952" spans="1:52" x14ac:dyDescent="0.25">
      <c r="A952" s="27" t="s">
        <v>2128</v>
      </c>
      <c r="B952" s="27" t="s">
        <v>2129</v>
      </c>
      <c r="C952" s="27" t="s">
        <v>142</v>
      </c>
      <c r="D952" s="27"/>
      <c r="E952" s="19">
        <v>100</v>
      </c>
      <c r="F952" s="27"/>
      <c r="G952" s="27"/>
      <c r="H952" s="27"/>
      <c r="I952" s="27"/>
      <c r="J952" s="27"/>
      <c r="K952" s="11">
        <v>2651</v>
      </c>
      <c r="L952" s="27"/>
      <c r="M952" s="27"/>
      <c r="N952" s="27" t="s">
        <v>804</v>
      </c>
      <c r="O952" s="27"/>
      <c r="P952" s="27"/>
      <c r="Q952" s="27" t="s">
        <v>146</v>
      </c>
      <c r="R952" s="27"/>
      <c r="S952" s="27"/>
      <c r="T952" s="27" t="s">
        <v>162</v>
      </c>
      <c r="U952" s="27"/>
      <c r="V952" s="27"/>
      <c r="W952" s="27" t="s">
        <v>854</v>
      </c>
      <c r="X952" s="27"/>
      <c r="Y952" s="27"/>
      <c r="Z952" s="27" t="s">
        <v>258</v>
      </c>
      <c r="AA952" s="27"/>
      <c r="AB952" s="27"/>
      <c r="AC952" s="27"/>
      <c r="AD952" s="27">
        <v>0</v>
      </c>
      <c r="AE952" s="27"/>
      <c r="AF952" s="27"/>
      <c r="AG952" s="27">
        <v>0</v>
      </c>
      <c r="AH952" s="27"/>
      <c r="AI952" s="27" t="s">
        <v>796</v>
      </c>
      <c r="AJ952" s="27">
        <v>20</v>
      </c>
      <c r="AK952" s="27"/>
      <c r="AL952" s="27" t="s">
        <v>801</v>
      </c>
      <c r="AM952" s="27">
        <v>20</v>
      </c>
      <c r="AN952" s="27"/>
      <c r="AO952" s="27" t="s">
        <v>798</v>
      </c>
      <c r="AP952" s="27">
        <v>20</v>
      </c>
      <c r="AQ952" s="27"/>
      <c r="AR952" s="27" t="s">
        <v>150</v>
      </c>
      <c r="AS952" s="27">
        <v>20</v>
      </c>
      <c r="AT952" s="27"/>
      <c r="AU952" s="27" t="s">
        <v>799</v>
      </c>
      <c r="AV952" s="27">
        <v>20</v>
      </c>
      <c r="AW952" s="27"/>
      <c r="AX952" s="27"/>
      <c r="AY952" s="27"/>
      <c r="AZ952" s="27"/>
    </row>
    <row r="953" spans="1:52" x14ac:dyDescent="0.25">
      <c r="A953" s="27" t="s">
        <v>2130</v>
      </c>
      <c r="B953" s="27" t="s">
        <v>2131</v>
      </c>
      <c r="C953" s="27" t="s">
        <v>142</v>
      </c>
      <c r="D953" s="27"/>
      <c r="E953" s="19">
        <v>80</v>
      </c>
      <c r="F953" s="27"/>
      <c r="G953" s="27"/>
      <c r="H953" s="27"/>
      <c r="I953" s="27"/>
      <c r="J953" s="27"/>
      <c r="K953" s="11">
        <v>2651</v>
      </c>
      <c r="L953" s="27"/>
      <c r="M953" s="27"/>
      <c r="N953" s="27" t="s">
        <v>804</v>
      </c>
      <c r="O953" s="27"/>
      <c r="P953" s="27"/>
      <c r="Q953" s="27" t="s">
        <v>146</v>
      </c>
      <c r="R953" s="27"/>
      <c r="S953" s="27"/>
      <c r="T953" s="27" t="s">
        <v>162</v>
      </c>
      <c r="U953" s="27"/>
      <c r="V953" s="27"/>
      <c r="W953" s="27" t="s">
        <v>854</v>
      </c>
      <c r="X953" s="27"/>
      <c r="Y953" s="27"/>
      <c r="Z953" s="27" t="s">
        <v>258</v>
      </c>
      <c r="AA953" s="27"/>
      <c r="AB953" s="27"/>
      <c r="AC953" s="27"/>
      <c r="AD953" s="27">
        <v>0</v>
      </c>
      <c r="AE953" s="27"/>
      <c r="AF953" s="27"/>
      <c r="AG953" s="27">
        <v>0</v>
      </c>
      <c r="AH953" s="27"/>
      <c r="AI953" s="27" t="s">
        <v>800</v>
      </c>
      <c r="AJ953" s="27">
        <v>0</v>
      </c>
      <c r="AK953" s="27"/>
      <c r="AL953" s="27" t="s">
        <v>801</v>
      </c>
      <c r="AM953" s="27">
        <v>20</v>
      </c>
      <c r="AN953" s="27"/>
      <c r="AO953" s="27" t="s">
        <v>798</v>
      </c>
      <c r="AP953" s="27">
        <v>20</v>
      </c>
      <c r="AQ953" s="27"/>
      <c r="AR953" s="27" t="s">
        <v>150</v>
      </c>
      <c r="AS953" s="27">
        <v>20</v>
      </c>
      <c r="AT953" s="27"/>
      <c r="AU953" s="27" t="s">
        <v>799</v>
      </c>
      <c r="AV953" s="27">
        <v>20</v>
      </c>
      <c r="AW953" s="27"/>
      <c r="AX953" s="27"/>
      <c r="AY953" s="27"/>
      <c r="AZ953" s="27"/>
    </row>
    <row r="954" spans="1:52" x14ac:dyDescent="0.25">
      <c r="A954" s="27" t="s">
        <v>2132</v>
      </c>
      <c r="B954" s="27" t="s">
        <v>2133</v>
      </c>
      <c r="C954" s="27" t="s">
        <v>142</v>
      </c>
      <c r="D954" s="27"/>
      <c r="E954" s="19">
        <v>80</v>
      </c>
      <c r="F954" s="27"/>
      <c r="G954" s="27"/>
      <c r="H954" s="27"/>
      <c r="I954" s="27"/>
      <c r="J954" s="27"/>
      <c r="K954" s="11">
        <v>2651</v>
      </c>
      <c r="L954" s="27"/>
      <c r="M954" s="27"/>
      <c r="N954" s="27" t="s">
        <v>804</v>
      </c>
      <c r="O954" s="27"/>
      <c r="P954" s="27"/>
      <c r="Q954" s="27" t="s">
        <v>146</v>
      </c>
      <c r="R954" s="27"/>
      <c r="S954" s="27"/>
      <c r="T954" s="27" t="s">
        <v>162</v>
      </c>
      <c r="U954" s="27"/>
      <c r="V954" s="27"/>
      <c r="W954" s="27" t="s">
        <v>805</v>
      </c>
      <c r="X954" s="27"/>
      <c r="Y954" s="27"/>
      <c r="Z954" s="27" t="s">
        <v>258</v>
      </c>
      <c r="AA954" s="27"/>
      <c r="AB954" s="27"/>
      <c r="AC954" s="27"/>
      <c r="AD954" s="27">
        <v>0</v>
      </c>
      <c r="AE954" s="27"/>
      <c r="AF954" s="27"/>
      <c r="AG954" s="27">
        <v>0</v>
      </c>
      <c r="AH954" s="27"/>
      <c r="AI954" s="27" t="s">
        <v>800</v>
      </c>
      <c r="AJ954" s="27">
        <v>0</v>
      </c>
      <c r="AK954" s="27"/>
      <c r="AL954" s="27" t="s">
        <v>801</v>
      </c>
      <c r="AM954" s="27">
        <v>20</v>
      </c>
      <c r="AN954" s="27"/>
      <c r="AO954" s="27" t="s">
        <v>798</v>
      </c>
      <c r="AP954" s="27">
        <v>20</v>
      </c>
      <c r="AQ954" s="27"/>
      <c r="AR954" s="27" t="s">
        <v>150</v>
      </c>
      <c r="AS954" s="27">
        <v>20</v>
      </c>
      <c r="AT954" s="27"/>
      <c r="AU954" s="27" t="s">
        <v>799</v>
      </c>
      <c r="AV954" s="27">
        <v>20</v>
      </c>
      <c r="AW954" s="27"/>
      <c r="AX954" s="27"/>
      <c r="AY954" s="27"/>
      <c r="AZ954" s="27"/>
    </row>
    <row r="955" spans="1:52" x14ac:dyDescent="0.25">
      <c r="A955" s="27" t="s">
        <v>2134</v>
      </c>
      <c r="B955" s="27" t="s">
        <v>2135</v>
      </c>
      <c r="C955" s="27" t="s">
        <v>142</v>
      </c>
      <c r="D955" s="27"/>
      <c r="E955" s="19">
        <v>80</v>
      </c>
      <c r="F955" s="27"/>
      <c r="G955" s="27"/>
      <c r="H955" s="27"/>
      <c r="I955" s="27"/>
      <c r="J955" s="27"/>
      <c r="K955" s="11">
        <v>2651</v>
      </c>
      <c r="L955" s="27"/>
      <c r="M955" s="27"/>
      <c r="N955" s="27" t="s">
        <v>804</v>
      </c>
      <c r="O955" s="27"/>
      <c r="P955" s="27"/>
      <c r="Q955" s="27" t="s">
        <v>146</v>
      </c>
      <c r="R955" s="27"/>
      <c r="S955" s="27"/>
      <c r="T955" s="27" t="s">
        <v>162</v>
      </c>
      <c r="U955" s="27"/>
      <c r="V955" s="27"/>
      <c r="W955" s="27" t="s">
        <v>805</v>
      </c>
      <c r="X955" s="27"/>
      <c r="Y955" s="27"/>
      <c r="Z955" s="27" t="s">
        <v>258</v>
      </c>
      <c r="AA955" s="27"/>
      <c r="AB955" s="27"/>
      <c r="AC955" s="27"/>
      <c r="AD955" s="27">
        <v>0</v>
      </c>
      <c r="AE955" s="27"/>
      <c r="AF955" s="27"/>
      <c r="AG955" s="27">
        <v>0</v>
      </c>
      <c r="AH955" s="27"/>
      <c r="AI955" s="27" t="s">
        <v>800</v>
      </c>
      <c r="AJ955" s="27">
        <v>0</v>
      </c>
      <c r="AK955" s="27"/>
      <c r="AL955" s="27" t="s">
        <v>801</v>
      </c>
      <c r="AM955" s="27">
        <v>20</v>
      </c>
      <c r="AN955" s="27"/>
      <c r="AO955" s="27" t="s">
        <v>798</v>
      </c>
      <c r="AP955" s="27">
        <v>20</v>
      </c>
      <c r="AQ955" s="27"/>
      <c r="AR955" s="27" t="s">
        <v>150</v>
      </c>
      <c r="AS955" s="27">
        <v>20</v>
      </c>
      <c r="AT955" s="27"/>
      <c r="AU955" s="27" t="s">
        <v>799</v>
      </c>
      <c r="AV955" s="27">
        <v>20</v>
      </c>
      <c r="AW955" s="27"/>
      <c r="AX955" s="27"/>
      <c r="AY955" s="27"/>
      <c r="AZ955" s="27"/>
    </row>
    <row r="956" spans="1:52" x14ac:dyDescent="0.25">
      <c r="A956" s="27" t="s">
        <v>2136</v>
      </c>
      <c r="B956" s="27" t="s">
        <v>2137</v>
      </c>
      <c r="C956" s="27" t="s">
        <v>142</v>
      </c>
      <c r="D956" s="27"/>
      <c r="E956" s="19">
        <v>100</v>
      </c>
      <c r="F956" s="27"/>
      <c r="G956" s="27"/>
      <c r="H956" s="27"/>
      <c r="I956" s="27"/>
      <c r="J956" s="27"/>
      <c r="K956" s="11">
        <v>2105</v>
      </c>
      <c r="L956" s="27"/>
      <c r="M956" s="27"/>
      <c r="N956" s="27" t="s">
        <v>804</v>
      </c>
      <c r="O956" s="27"/>
      <c r="P956" s="27"/>
      <c r="Q956" s="27" t="s">
        <v>257</v>
      </c>
      <c r="R956" s="27"/>
      <c r="S956" s="27"/>
      <c r="T956" s="27" t="s">
        <v>171</v>
      </c>
      <c r="U956" s="27"/>
      <c r="V956" s="27"/>
      <c r="W956" s="27" t="s">
        <v>854</v>
      </c>
      <c r="X956" s="27"/>
      <c r="Y956" s="27"/>
      <c r="Z956" s="27" t="s">
        <v>258</v>
      </c>
      <c r="AA956" s="27"/>
      <c r="AB956" s="27"/>
      <c r="AC956" s="27"/>
      <c r="AD956" s="27">
        <v>0</v>
      </c>
      <c r="AE956" s="27"/>
      <c r="AF956" s="27"/>
      <c r="AG956" s="27">
        <v>0</v>
      </c>
      <c r="AH956" s="27"/>
      <c r="AI956" s="27" t="s">
        <v>796</v>
      </c>
      <c r="AJ956" s="27">
        <v>20</v>
      </c>
      <c r="AK956" s="27"/>
      <c r="AL956" s="27" t="s">
        <v>801</v>
      </c>
      <c r="AM956" s="27">
        <v>20</v>
      </c>
      <c r="AN956" s="27"/>
      <c r="AO956" s="27" t="s">
        <v>798</v>
      </c>
      <c r="AP956" s="27">
        <v>20</v>
      </c>
      <c r="AQ956" s="27"/>
      <c r="AR956" s="27" t="s">
        <v>150</v>
      </c>
      <c r="AS956" s="27">
        <v>20</v>
      </c>
      <c r="AT956" s="27"/>
      <c r="AU956" s="27" t="s">
        <v>799</v>
      </c>
      <c r="AV956" s="27">
        <v>20</v>
      </c>
      <c r="AW956" s="27"/>
      <c r="AX956" s="27"/>
      <c r="AY956" s="27"/>
      <c r="AZ956" s="27"/>
    </row>
    <row r="957" spans="1:52" x14ac:dyDescent="0.25">
      <c r="A957" s="27" t="s">
        <v>2140</v>
      </c>
      <c r="B957" s="27" t="s">
        <v>2141</v>
      </c>
      <c r="C957" s="27" t="s">
        <v>142</v>
      </c>
      <c r="D957" s="27"/>
      <c r="E957" s="19">
        <v>100</v>
      </c>
      <c r="F957" s="27"/>
      <c r="G957" s="27"/>
      <c r="H957" s="27"/>
      <c r="I957" s="27"/>
      <c r="J957" s="27"/>
      <c r="K957" s="11">
        <v>2563</v>
      </c>
      <c r="L957" s="27"/>
      <c r="M957" s="27"/>
      <c r="N957" s="27" t="s">
        <v>804</v>
      </c>
      <c r="O957" s="27"/>
      <c r="P957" s="27"/>
      <c r="Q957" s="27" t="s">
        <v>146</v>
      </c>
      <c r="R957" s="27"/>
      <c r="S957" s="27"/>
      <c r="T957" s="27" t="s">
        <v>795</v>
      </c>
      <c r="U957" s="27"/>
      <c r="V957" s="27"/>
      <c r="W957" s="27" t="s">
        <v>854</v>
      </c>
      <c r="X957" s="27"/>
      <c r="Y957" s="27"/>
      <c r="Z957" s="27" t="s">
        <v>150</v>
      </c>
      <c r="AA957" s="27"/>
      <c r="AB957" s="27"/>
      <c r="AC957" s="27" t="s">
        <v>796</v>
      </c>
      <c r="AD957" s="27">
        <v>0</v>
      </c>
      <c r="AE957" s="27"/>
      <c r="AF957" s="27" t="s">
        <v>801</v>
      </c>
      <c r="AG957" s="27">
        <v>0</v>
      </c>
      <c r="AH957" s="27"/>
      <c r="AI957" s="27" t="s">
        <v>796</v>
      </c>
      <c r="AJ957" s="27">
        <v>20</v>
      </c>
      <c r="AK957" s="27"/>
      <c r="AL957" s="27" t="s">
        <v>801</v>
      </c>
      <c r="AM957" s="27">
        <v>20</v>
      </c>
      <c r="AN957" s="27"/>
      <c r="AO957" s="27" t="s">
        <v>798</v>
      </c>
      <c r="AP957" s="27">
        <v>20</v>
      </c>
      <c r="AQ957" s="27"/>
      <c r="AR957" s="27" t="s">
        <v>150</v>
      </c>
      <c r="AS957" s="27">
        <v>20</v>
      </c>
      <c r="AT957" s="27"/>
      <c r="AU957" s="27" t="s">
        <v>799</v>
      </c>
      <c r="AV957" s="27">
        <v>20</v>
      </c>
      <c r="AW957" s="27"/>
      <c r="AX957" s="27"/>
      <c r="AY957" s="27"/>
      <c r="AZ957" s="27"/>
    </row>
    <row r="958" spans="1:52" x14ac:dyDescent="0.25">
      <c r="A958" s="27" t="s">
        <v>2138</v>
      </c>
      <c r="B958" s="27" t="s">
        <v>2139</v>
      </c>
      <c r="C958" s="27" t="s">
        <v>142</v>
      </c>
      <c r="D958" s="27"/>
      <c r="E958" s="19">
        <v>100</v>
      </c>
      <c r="F958" s="27"/>
      <c r="G958" s="27"/>
      <c r="H958" s="27"/>
      <c r="I958" s="27"/>
      <c r="J958" s="27"/>
      <c r="K958" s="11">
        <v>2105</v>
      </c>
      <c r="L958" s="27"/>
      <c r="M958" s="27"/>
      <c r="N958" s="27" t="s">
        <v>804</v>
      </c>
      <c r="O958" s="27"/>
      <c r="P958" s="27"/>
      <c r="Q958" s="27" t="s">
        <v>257</v>
      </c>
      <c r="R958" s="27"/>
      <c r="S958" s="27"/>
      <c r="T958" s="27" t="s">
        <v>171</v>
      </c>
      <c r="U958" s="27"/>
      <c r="V958" s="27"/>
      <c r="W958" s="27" t="s">
        <v>854</v>
      </c>
      <c r="X958" s="27"/>
      <c r="Y958" s="27"/>
      <c r="Z958" s="27" t="s">
        <v>258</v>
      </c>
      <c r="AA958" s="27"/>
      <c r="AB958" s="27"/>
      <c r="AC958" s="27"/>
      <c r="AD958" s="27">
        <v>0</v>
      </c>
      <c r="AE958" s="27"/>
      <c r="AF958" s="27"/>
      <c r="AG958" s="27">
        <v>0</v>
      </c>
      <c r="AH958" s="27"/>
      <c r="AI958" s="27" t="s">
        <v>796</v>
      </c>
      <c r="AJ958" s="27">
        <v>20</v>
      </c>
      <c r="AK958" s="27"/>
      <c r="AL958" s="27" t="s">
        <v>801</v>
      </c>
      <c r="AM958" s="27">
        <v>20</v>
      </c>
      <c r="AN958" s="27"/>
      <c r="AO958" s="27" t="s">
        <v>798</v>
      </c>
      <c r="AP958" s="27">
        <v>20</v>
      </c>
      <c r="AQ958" s="27"/>
      <c r="AR958" s="27" t="s">
        <v>150</v>
      </c>
      <c r="AS958" s="27">
        <v>20</v>
      </c>
      <c r="AT958" s="27"/>
      <c r="AU958" s="27" t="s">
        <v>799</v>
      </c>
      <c r="AV958" s="27">
        <v>20</v>
      </c>
      <c r="AW958" s="27"/>
      <c r="AX958" s="27"/>
      <c r="AY958" s="27"/>
      <c r="AZ958" s="27"/>
    </row>
    <row r="959" spans="1:52" x14ac:dyDescent="0.25">
      <c r="A959" s="27" t="s">
        <v>2142</v>
      </c>
      <c r="B959" s="27" t="s">
        <v>2143</v>
      </c>
      <c r="C959" s="27" t="s">
        <v>142</v>
      </c>
      <c r="D959" s="27"/>
      <c r="E959" s="19">
        <v>100</v>
      </c>
      <c r="F959" s="27"/>
      <c r="G959" s="27"/>
      <c r="H959" s="27"/>
      <c r="I959" s="27"/>
      <c r="J959" s="27"/>
      <c r="K959" s="11">
        <v>2563</v>
      </c>
      <c r="L959" s="27"/>
      <c r="M959" s="27"/>
      <c r="N959" s="27" t="s">
        <v>804</v>
      </c>
      <c r="O959" s="27"/>
      <c r="P959" s="27"/>
      <c r="Q959" s="27" t="s">
        <v>146</v>
      </c>
      <c r="R959" s="27"/>
      <c r="S959" s="27"/>
      <c r="T959" s="27" t="s">
        <v>190</v>
      </c>
      <c r="U959" s="27"/>
      <c r="V959" s="27"/>
      <c r="W959" s="27" t="s">
        <v>854</v>
      </c>
      <c r="X959" s="27"/>
      <c r="Y959" s="27"/>
      <c r="Z959" s="27" t="s">
        <v>258</v>
      </c>
      <c r="AA959" s="27"/>
      <c r="AB959" s="27"/>
      <c r="AC959" s="27"/>
      <c r="AD959" s="27">
        <v>0</v>
      </c>
      <c r="AE959" s="27"/>
      <c r="AF959" s="27"/>
      <c r="AG959" s="27">
        <v>0</v>
      </c>
      <c r="AH959" s="27"/>
      <c r="AI959" s="27" t="s">
        <v>796</v>
      </c>
      <c r="AJ959" s="27">
        <v>20</v>
      </c>
      <c r="AK959" s="27"/>
      <c r="AL959" s="27" t="s">
        <v>801</v>
      </c>
      <c r="AM959" s="27">
        <v>20</v>
      </c>
      <c r="AN959" s="27"/>
      <c r="AO959" s="27" t="s">
        <v>798</v>
      </c>
      <c r="AP959" s="27">
        <v>20</v>
      </c>
      <c r="AQ959" s="27"/>
      <c r="AR959" s="27" t="s">
        <v>150</v>
      </c>
      <c r="AS959" s="27">
        <v>20</v>
      </c>
      <c r="AT959" s="27"/>
      <c r="AU959" s="27" t="s">
        <v>799</v>
      </c>
      <c r="AV959" s="27">
        <v>20</v>
      </c>
      <c r="AW959" s="27"/>
      <c r="AX959" s="27"/>
      <c r="AY959" s="27"/>
      <c r="AZ959" s="27"/>
    </row>
    <row r="960" spans="1:52" x14ac:dyDescent="0.25">
      <c r="A960" t="s">
        <v>2144</v>
      </c>
      <c r="B960" t="s">
        <v>2145</v>
      </c>
      <c r="C960" t="s">
        <v>142</v>
      </c>
      <c r="E960" s="19">
        <v>80</v>
      </c>
      <c r="K960" s="11">
        <v>2563</v>
      </c>
      <c r="N960" t="s">
        <v>804</v>
      </c>
      <c r="Q960" t="s">
        <v>146</v>
      </c>
      <c r="T960" t="s">
        <v>795</v>
      </c>
      <c r="W960" t="s">
        <v>854</v>
      </c>
      <c r="Z960" t="s">
        <v>150</v>
      </c>
      <c r="AC960" t="s">
        <v>796</v>
      </c>
      <c r="AD960">
        <v>0</v>
      </c>
      <c r="AF960" t="s">
        <v>801</v>
      </c>
      <c r="AG960">
        <v>0</v>
      </c>
      <c r="AI960" t="s">
        <v>796</v>
      </c>
      <c r="AJ960">
        <v>20</v>
      </c>
      <c r="AL960" t="s">
        <v>797</v>
      </c>
      <c r="AM960">
        <v>0</v>
      </c>
      <c r="AO960" t="s">
        <v>798</v>
      </c>
      <c r="AP960">
        <v>20</v>
      </c>
      <c r="AR960" t="s">
        <v>150</v>
      </c>
      <c r="AS960">
        <v>20</v>
      </c>
      <c r="AU960" t="s">
        <v>799</v>
      </c>
      <c r="AV960">
        <v>20</v>
      </c>
    </row>
    <row r="961" spans="1:50" x14ac:dyDescent="0.25">
      <c r="A961" t="s">
        <v>2146</v>
      </c>
      <c r="B961" t="s">
        <v>2147</v>
      </c>
      <c r="C961" t="s">
        <v>142</v>
      </c>
      <c r="E961" s="19">
        <v>100</v>
      </c>
      <c r="K961" s="11">
        <v>2105</v>
      </c>
      <c r="N961" t="s">
        <v>804</v>
      </c>
      <c r="Q961" t="s">
        <v>257</v>
      </c>
      <c r="T961" t="s">
        <v>162</v>
      </c>
      <c r="W961" t="s">
        <v>854</v>
      </c>
      <c r="Z961" t="s">
        <v>258</v>
      </c>
      <c r="AD961">
        <v>0</v>
      </c>
      <c r="AG961">
        <v>0</v>
      </c>
      <c r="AI961" t="s">
        <v>796</v>
      </c>
      <c r="AJ961">
        <v>20</v>
      </c>
      <c r="AL961" t="s">
        <v>801</v>
      </c>
      <c r="AM961">
        <v>20</v>
      </c>
      <c r="AO961" t="s">
        <v>798</v>
      </c>
      <c r="AP961">
        <v>20</v>
      </c>
      <c r="AR961" t="s">
        <v>150</v>
      </c>
      <c r="AS961">
        <v>20</v>
      </c>
      <c r="AU961" t="s">
        <v>799</v>
      </c>
      <c r="AV961">
        <v>20</v>
      </c>
      <c r="AX961" t="s">
        <v>2148</v>
      </c>
    </row>
    <row r="962" spans="1:50" x14ac:dyDescent="0.25">
      <c r="A962" t="s">
        <v>2149</v>
      </c>
      <c r="B962" t="s">
        <v>2150</v>
      </c>
      <c r="C962" t="s">
        <v>142</v>
      </c>
      <c r="E962" s="19">
        <v>100</v>
      </c>
      <c r="K962" s="11">
        <v>2334</v>
      </c>
      <c r="N962" t="s">
        <v>804</v>
      </c>
      <c r="Q962" t="s">
        <v>146</v>
      </c>
      <c r="T962" t="s">
        <v>795</v>
      </c>
      <c r="W962" t="s">
        <v>854</v>
      </c>
      <c r="Z962" t="s">
        <v>258</v>
      </c>
      <c r="AD962">
        <v>0</v>
      </c>
      <c r="AG962">
        <v>0</v>
      </c>
      <c r="AI962" t="s">
        <v>796</v>
      </c>
      <c r="AJ962">
        <v>20</v>
      </c>
      <c r="AL962" t="s">
        <v>801</v>
      </c>
      <c r="AM962">
        <v>20</v>
      </c>
      <c r="AO962" t="s">
        <v>798</v>
      </c>
      <c r="AP962">
        <v>20</v>
      </c>
      <c r="AR962" t="s">
        <v>150</v>
      </c>
      <c r="AS962">
        <v>20</v>
      </c>
      <c r="AU962" t="s">
        <v>799</v>
      </c>
      <c r="AV962">
        <v>20</v>
      </c>
    </row>
    <row r="963" spans="1:50" x14ac:dyDescent="0.25">
      <c r="A963" t="s">
        <v>2151</v>
      </c>
      <c r="B963" t="s">
        <v>2152</v>
      </c>
      <c r="C963" t="s">
        <v>142</v>
      </c>
      <c r="E963" s="19">
        <v>60</v>
      </c>
      <c r="K963" s="11">
        <v>2334</v>
      </c>
      <c r="N963" t="s">
        <v>804</v>
      </c>
      <c r="Q963" t="s">
        <v>146</v>
      </c>
      <c r="T963" t="s">
        <v>795</v>
      </c>
      <c r="W963" t="s">
        <v>854</v>
      </c>
      <c r="Z963" t="s">
        <v>258</v>
      </c>
      <c r="AD963">
        <v>0</v>
      </c>
      <c r="AG963">
        <v>0</v>
      </c>
      <c r="AI963" t="s">
        <v>800</v>
      </c>
      <c r="AJ963">
        <v>0</v>
      </c>
      <c r="AL963" t="s">
        <v>801</v>
      </c>
      <c r="AM963">
        <v>20</v>
      </c>
      <c r="AO963" t="s">
        <v>258</v>
      </c>
      <c r="AP963">
        <v>0</v>
      </c>
      <c r="AR963" t="s">
        <v>150</v>
      </c>
      <c r="AS963">
        <v>20</v>
      </c>
      <c r="AU963" t="s">
        <v>799</v>
      </c>
      <c r="AV963">
        <v>20</v>
      </c>
    </row>
    <row r="964" spans="1:50" x14ac:dyDescent="0.25">
      <c r="A964" t="s">
        <v>2153</v>
      </c>
      <c r="B964" t="s">
        <v>2154</v>
      </c>
      <c r="C964" t="s">
        <v>142</v>
      </c>
      <c r="E964" s="19">
        <v>80</v>
      </c>
      <c r="K964" s="11">
        <v>2235</v>
      </c>
      <c r="N964" t="s">
        <v>804</v>
      </c>
      <c r="Q964" t="s">
        <v>146</v>
      </c>
      <c r="T964" t="s">
        <v>162</v>
      </c>
      <c r="W964" t="s">
        <v>854</v>
      </c>
      <c r="Z964" t="s">
        <v>258</v>
      </c>
      <c r="AD964">
        <v>0</v>
      </c>
      <c r="AG964">
        <v>0</v>
      </c>
      <c r="AI964" t="s">
        <v>800</v>
      </c>
      <c r="AJ964">
        <v>0</v>
      </c>
      <c r="AL964" t="s">
        <v>801</v>
      </c>
      <c r="AM964">
        <v>20</v>
      </c>
      <c r="AO964" t="s">
        <v>798</v>
      </c>
      <c r="AP964">
        <v>20</v>
      </c>
      <c r="AR964" t="s">
        <v>150</v>
      </c>
      <c r="AS964">
        <v>20</v>
      </c>
      <c r="AU964" t="s">
        <v>799</v>
      </c>
      <c r="AV964">
        <v>20</v>
      </c>
    </row>
    <row r="965" spans="1:50" x14ac:dyDescent="0.25">
      <c r="A965" t="s">
        <v>2155</v>
      </c>
      <c r="B965" t="s">
        <v>2156</v>
      </c>
      <c r="C965" t="s">
        <v>142</v>
      </c>
      <c r="E965" s="19">
        <v>80</v>
      </c>
      <c r="K965" s="11">
        <v>2334</v>
      </c>
      <c r="N965" t="s">
        <v>804</v>
      </c>
      <c r="Q965" t="s">
        <v>146</v>
      </c>
      <c r="T965" t="s">
        <v>795</v>
      </c>
      <c r="W965" t="s">
        <v>854</v>
      </c>
      <c r="Z965" t="s">
        <v>258</v>
      </c>
      <c r="AD965">
        <v>0</v>
      </c>
      <c r="AG965">
        <v>0</v>
      </c>
      <c r="AI965" t="s">
        <v>796</v>
      </c>
      <c r="AJ965">
        <v>20</v>
      </c>
      <c r="AL965" t="s">
        <v>801</v>
      </c>
      <c r="AM965">
        <v>20</v>
      </c>
      <c r="AO965" t="s">
        <v>258</v>
      </c>
      <c r="AP965">
        <v>0</v>
      </c>
      <c r="AR965" t="s">
        <v>150</v>
      </c>
      <c r="AS965">
        <v>20</v>
      </c>
      <c r="AU965" t="s">
        <v>799</v>
      </c>
      <c r="AV965">
        <v>20</v>
      </c>
    </row>
    <row r="966" spans="1:50" x14ac:dyDescent="0.25">
      <c r="A966" t="s">
        <v>2157</v>
      </c>
      <c r="B966" t="s">
        <v>2158</v>
      </c>
      <c r="C966" t="s">
        <v>142</v>
      </c>
      <c r="E966" s="19">
        <v>80</v>
      </c>
      <c r="K966" s="11">
        <v>2334</v>
      </c>
      <c r="N966" t="s">
        <v>804</v>
      </c>
      <c r="Q966" t="s">
        <v>146</v>
      </c>
      <c r="T966" t="s">
        <v>795</v>
      </c>
      <c r="W966" t="s">
        <v>854</v>
      </c>
      <c r="Z966" t="s">
        <v>258</v>
      </c>
      <c r="AD966">
        <v>0</v>
      </c>
      <c r="AG966">
        <v>0</v>
      </c>
      <c r="AI966" t="s">
        <v>800</v>
      </c>
      <c r="AJ966">
        <v>0</v>
      </c>
      <c r="AL966" t="s">
        <v>801</v>
      </c>
      <c r="AM966">
        <v>20</v>
      </c>
      <c r="AO966" t="s">
        <v>798</v>
      </c>
      <c r="AP966">
        <v>20</v>
      </c>
      <c r="AR966" t="s">
        <v>150</v>
      </c>
      <c r="AS966">
        <v>20</v>
      </c>
      <c r="AU966" t="s">
        <v>799</v>
      </c>
      <c r="AV966">
        <v>20</v>
      </c>
    </row>
    <row r="967" spans="1:50" x14ac:dyDescent="0.25">
      <c r="A967" t="s">
        <v>2159</v>
      </c>
      <c r="B967" t="s">
        <v>2160</v>
      </c>
      <c r="C967" t="s">
        <v>142</v>
      </c>
      <c r="E967" s="19">
        <v>100</v>
      </c>
      <c r="K967" s="11">
        <v>2334</v>
      </c>
      <c r="N967" t="s">
        <v>804</v>
      </c>
      <c r="Q967" t="s">
        <v>146</v>
      </c>
      <c r="T967" t="s">
        <v>795</v>
      </c>
      <c r="W967" t="s">
        <v>854</v>
      </c>
      <c r="Z967" t="s">
        <v>258</v>
      </c>
      <c r="AD967">
        <v>0</v>
      </c>
      <c r="AG967">
        <v>0</v>
      </c>
      <c r="AI967" t="s">
        <v>796</v>
      </c>
      <c r="AJ967">
        <v>20</v>
      </c>
      <c r="AL967" t="s">
        <v>801</v>
      </c>
      <c r="AM967">
        <v>20</v>
      </c>
      <c r="AO967" t="s">
        <v>798</v>
      </c>
      <c r="AP967">
        <v>20</v>
      </c>
      <c r="AR967" t="s">
        <v>150</v>
      </c>
      <c r="AS967">
        <v>20</v>
      </c>
      <c r="AU967" t="s">
        <v>799</v>
      </c>
      <c r="AV967">
        <v>20</v>
      </c>
    </row>
    <row r="968" spans="1:50" x14ac:dyDescent="0.25">
      <c r="A968" t="s">
        <v>2161</v>
      </c>
      <c r="B968" t="s">
        <v>2162</v>
      </c>
      <c r="C968" t="s">
        <v>142</v>
      </c>
      <c r="E968" s="19">
        <v>60</v>
      </c>
      <c r="K968" s="11">
        <v>2334</v>
      </c>
      <c r="N968" t="s">
        <v>804</v>
      </c>
      <c r="Q968" t="s">
        <v>146</v>
      </c>
      <c r="T968" t="s">
        <v>795</v>
      </c>
      <c r="W968" t="s">
        <v>854</v>
      </c>
      <c r="Z968" t="s">
        <v>258</v>
      </c>
      <c r="AD968">
        <v>0</v>
      </c>
      <c r="AG968">
        <v>0</v>
      </c>
      <c r="AI968" t="s">
        <v>800</v>
      </c>
      <c r="AJ968">
        <v>0</v>
      </c>
      <c r="AL968" t="s">
        <v>801</v>
      </c>
      <c r="AM968">
        <v>20</v>
      </c>
      <c r="AO968" t="s">
        <v>258</v>
      </c>
      <c r="AP968">
        <v>0</v>
      </c>
      <c r="AR968" t="s">
        <v>150</v>
      </c>
      <c r="AS968">
        <v>20</v>
      </c>
      <c r="AU968" t="s">
        <v>799</v>
      </c>
      <c r="AV968">
        <v>20</v>
      </c>
    </row>
    <row r="969" spans="1:50" x14ac:dyDescent="0.25">
      <c r="A969" t="s">
        <v>2163</v>
      </c>
      <c r="B969" t="s">
        <v>2164</v>
      </c>
      <c r="C969" t="s">
        <v>142</v>
      </c>
      <c r="E969" s="19">
        <v>80</v>
      </c>
      <c r="K969" s="11">
        <v>2334</v>
      </c>
      <c r="N969" t="s">
        <v>804</v>
      </c>
      <c r="Q969" t="s">
        <v>146</v>
      </c>
      <c r="T969" t="s">
        <v>795</v>
      </c>
      <c r="W969" t="s">
        <v>854</v>
      </c>
      <c r="Z969" t="s">
        <v>258</v>
      </c>
      <c r="AD969">
        <v>0</v>
      </c>
      <c r="AG969">
        <v>0</v>
      </c>
      <c r="AI969" t="s">
        <v>796</v>
      </c>
      <c r="AJ969">
        <v>20</v>
      </c>
      <c r="AL969" t="s">
        <v>801</v>
      </c>
      <c r="AM969">
        <v>20</v>
      </c>
      <c r="AO969" t="s">
        <v>258</v>
      </c>
      <c r="AP969">
        <v>0</v>
      </c>
      <c r="AR969" t="s">
        <v>150</v>
      </c>
      <c r="AS969">
        <v>20</v>
      </c>
      <c r="AU969" t="s">
        <v>799</v>
      </c>
      <c r="AV969">
        <v>20</v>
      </c>
    </row>
    <row r="970" spans="1:50" x14ac:dyDescent="0.25">
      <c r="A970" t="s">
        <v>2165</v>
      </c>
      <c r="B970" t="s">
        <v>2166</v>
      </c>
      <c r="C970" t="s">
        <v>142</v>
      </c>
      <c r="E970" s="19">
        <v>80</v>
      </c>
      <c r="K970" s="11">
        <v>2235</v>
      </c>
      <c r="N970" t="s">
        <v>804</v>
      </c>
      <c r="Q970" t="s">
        <v>146</v>
      </c>
      <c r="T970" t="s">
        <v>162</v>
      </c>
      <c r="W970" t="s">
        <v>854</v>
      </c>
      <c r="Z970" t="s">
        <v>258</v>
      </c>
      <c r="AD970">
        <v>0</v>
      </c>
      <c r="AG970">
        <v>0</v>
      </c>
      <c r="AI970" t="s">
        <v>796</v>
      </c>
      <c r="AJ970">
        <v>20</v>
      </c>
      <c r="AL970" t="s">
        <v>801</v>
      </c>
      <c r="AM970">
        <v>20</v>
      </c>
      <c r="AO970" t="s">
        <v>798</v>
      </c>
      <c r="AP970">
        <v>20</v>
      </c>
      <c r="AR970" t="s">
        <v>258</v>
      </c>
      <c r="AS970">
        <v>0</v>
      </c>
      <c r="AU970" t="s">
        <v>799</v>
      </c>
      <c r="AV970">
        <v>20</v>
      </c>
    </row>
    <row r="971" spans="1:50" x14ac:dyDescent="0.25">
      <c r="A971" t="s">
        <v>2167</v>
      </c>
      <c r="B971" t="s">
        <v>2168</v>
      </c>
      <c r="C971" t="s">
        <v>142</v>
      </c>
      <c r="E971" s="19">
        <v>100</v>
      </c>
      <c r="K971" s="11">
        <v>2334</v>
      </c>
      <c r="N971" t="s">
        <v>804</v>
      </c>
      <c r="Q971" t="s">
        <v>146</v>
      </c>
      <c r="T971" t="s">
        <v>795</v>
      </c>
      <c r="W971" t="s">
        <v>854</v>
      </c>
      <c r="Z971" t="s">
        <v>150</v>
      </c>
      <c r="AC971" t="s">
        <v>800</v>
      </c>
      <c r="AD971">
        <v>0</v>
      </c>
      <c r="AF971" t="s">
        <v>801</v>
      </c>
      <c r="AG971">
        <v>0</v>
      </c>
      <c r="AI971" t="s">
        <v>796</v>
      </c>
      <c r="AJ971">
        <v>20</v>
      </c>
      <c r="AL971" t="s">
        <v>801</v>
      </c>
      <c r="AM971">
        <v>20</v>
      </c>
      <c r="AO971" t="s">
        <v>798</v>
      </c>
      <c r="AP971">
        <v>20</v>
      </c>
      <c r="AR971" t="s">
        <v>150</v>
      </c>
      <c r="AS971">
        <v>20</v>
      </c>
      <c r="AU971" t="s">
        <v>799</v>
      </c>
      <c r="AV971">
        <v>20</v>
      </c>
    </row>
    <row r="972" spans="1:50" x14ac:dyDescent="0.25">
      <c r="A972" t="s">
        <v>2169</v>
      </c>
      <c r="B972" t="s">
        <v>2170</v>
      </c>
      <c r="C972" t="s">
        <v>142</v>
      </c>
      <c r="E972" s="19">
        <v>80</v>
      </c>
      <c r="K972" s="11">
        <v>2334</v>
      </c>
      <c r="N972" t="s">
        <v>804</v>
      </c>
      <c r="Q972" t="s">
        <v>146</v>
      </c>
      <c r="T972" t="s">
        <v>795</v>
      </c>
      <c r="W972" t="s">
        <v>854</v>
      </c>
      <c r="Z972" t="s">
        <v>258</v>
      </c>
      <c r="AD972">
        <v>0</v>
      </c>
      <c r="AG972">
        <v>0</v>
      </c>
      <c r="AI972" t="s">
        <v>796</v>
      </c>
      <c r="AJ972">
        <v>20</v>
      </c>
      <c r="AL972" t="s">
        <v>801</v>
      </c>
      <c r="AM972">
        <v>20</v>
      </c>
      <c r="AO972" t="s">
        <v>258</v>
      </c>
      <c r="AP972">
        <v>0</v>
      </c>
      <c r="AR972" t="s">
        <v>150</v>
      </c>
      <c r="AS972">
        <v>20</v>
      </c>
      <c r="AU972" t="s">
        <v>799</v>
      </c>
      <c r="AV972">
        <v>20</v>
      </c>
    </row>
    <row r="973" spans="1:50" x14ac:dyDescent="0.25">
      <c r="A973" t="s">
        <v>2171</v>
      </c>
      <c r="B973" t="s">
        <v>2172</v>
      </c>
      <c r="C973" t="s">
        <v>142</v>
      </c>
      <c r="E973" s="19">
        <v>80</v>
      </c>
      <c r="K973" s="11">
        <v>2334</v>
      </c>
      <c r="N973" t="s">
        <v>804</v>
      </c>
      <c r="Q973" t="s">
        <v>146</v>
      </c>
      <c r="T973" t="s">
        <v>795</v>
      </c>
      <c r="W973" t="s">
        <v>854</v>
      </c>
      <c r="Z973" t="s">
        <v>258</v>
      </c>
      <c r="AD973">
        <v>0</v>
      </c>
      <c r="AG973">
        <v>0</v>
      </c>
      <c r="AI973" t="s">
        <v>796</v>
      </c>
      <c r="AJ973">
        <v>20</v>
      </c>
      <c r="AL973" t="s">
        <v>801</v>
      </c>
      <c r="AM973">
        <v>20</v>
      </c>
      <c r="AO973" t="s">
        <v>258</v>
      </c>
      <c r="AP973">
        <v>0</v>
      </c>
      <c r="AR973" t="s">
        <v>150</v>
      </c>
      <c r="AS973">
        <v>20</v>
      </c>
      <c r="AU973" t="s">
        <v>799</v>
      </c>
      <c r="AV973">
        <v>20</v>
      </c>
    </row>
    <row r="974" spans="1:50" x14ac:dyDescent="0.25">
      <c r="A974" t="s">
        <v>2173</v>
      </c>
      <c r="B974" t="s">
        <v>2174</v>
      </c>
      <c r="C974" t="s">
        <v>142</v>
      </c>
      <c r="E974" s="19">
        <v>80</v>
      </c>
      <c r="K974" s="11">
        <v>2334</v>
      </c>
      <c r="N974" t="s">
        <v>804</v>
      </c>
      <c r="Q974" t="s">
        <v>146</v>
      </c>
      <c r="T974" t="s">
        <v>795</v>
      </c>
      <c r="W974" t="s">
        <v>854</v>
      </c>
      <c r="Z974" t="s">
        <v>258</v>
      </c>
      <c r="AD974">
        <v>0</v>
      </c>
      <c r="AG974">
        <v>0</v>
      </c>
      <c r="AI974" t="s">
        <v>800</v>
      </c>
      <c r="AJ974">
        <v>0</v>
      </c>
      <c r="AL974" t="s">
        <v>801</v>
      </c>
      <c r="AM974">
        <v>20</v>
      </c>
      <c r="AO974" t="s">
        <v>798</v>
      </c>
      <c r="AP974">
        <v>20</v>
      </c>
      <c r="AR974" t="s">
        <v>150</v>
      </c>
      <c r="AS974">
        <v>20</v>
      </c>
      <c r="AU974" t="s">
        <v>799</v>
      </c>
      <c r="AV974">
        <v>20</v>
      </c>
    </row>
    <row r="975" spans="1:50" x14ac:dyDescent="0.25">
      <c r="A975" t="s">
        <v>2175</v>
      </c>
      <c r="B975" t="s">
        <v>2176</v>
      </c>
      <c r="C975" t="s">
        <v>142</v>
      </c>
      <c r="E975" s="19">
        <v>80</v>
      </c>
      <c r="K975" s="11">
        <v>2235</v>
      </c>
      <c r="N975" t="s">
        <v>804</v>
      </c>
      <c r="Q975" t="s">
        <v>146</v>
      </c>
      <c r="T975" t="s">
        <v>162</v>
      </c>
      <c r="W975" t="s">
        <v>854</v>
      </c>
      <c r="Z975" t="s">
        <v>258</v>
      </c>
      <c r="AD975">
        <v>0</v>
      </c>
      <c r="AG975">
        <v>0</v>
      </c>
      <c r="AI975" t="s">
        <v>800</v>
      </c>
      <c r="AJ975">
        <v>0</v>
      </c>
      <c r="AL975" t="s">
        <v>801</v>
      </c>
      <c r="AM975">
        <v>20</v>
      </c>
      <c r="AO975" t="s">
        <v>798</v>
      </c>
      <c r="AP975">
        <v>20</v>
      </c>
      <c r="AR975" t="s">
        <v>150</v>
      </c>
      <c r="AS975">
        <v>20</v>
      </c>
      <c r="AU975" t="s">
        <v>799</v>
      </c>
      <c r="AV975">
        <v>20</v>
      </c>
    </row>
    <row r="976" spans="1:50" x14ac:dyDescent="0.25">
      <c r="A976" t="s">
        <v>2177</v>
      </c>
      <c r="B976" t="s">
        <v>2178</v>
      </c>
      <c r="C976" t="s">
        <v>142</v>
      </c>
      <c r="E976" s="19">
        <v>100</v>
      </c>
      <c r="K976" s="11">
        <v>2235</v>
      </c>
      <c r="N976" t="s">
        <v>804</v>
      </c>
      <c r="Q976" t="s">
        <v>146</v>
      </c>
      <c r="T976" t="s">
        <v>162</v>
      </c>
      <c r="W976" t="s">
        <v>854</v>
      </c>
      <c r="Z976" t="s">
        <v>258</v>
      </c>
      <c r="AD976">
        <v>0</v>
      </c>
      <c r="AG976">
        <v>0</v>
      </c>
      <c r="AI976" t="s">
        <v>796</v>
      </c>
      <c r="AJ976">
        <v>20</v>
      </c>
      <c r="AL976" t="s">
        <v>801</v>
      </c>
      <c r="AM976">
        <v>20</v>
      </c>
      <c r="AO976" t="s">
        <v>798</v>
      </c>
      <c r="AP976">
        <v>20</v>
      </c>
      <c r="AR976" t="s">
        <v>150</v>
      </c>
      <c r="AS976">
        <v>20</v>
      </c>
      <c r="AU976" t="s">
        <v>799</v>
      </c>
      <c r="AV976">
        <v>20</v>
      </c>
    </row>
    <row r="977" spans="1:50" x14ac:dyDescent="0.25">
      <c r="A977" t="s">
        <v>2179</v>
      </c>
      <c r="B977" t="s">
        <v>2180</v>
      </c>
      <c r="C977" t="s">
        <v>142</v>
      </c>
      <c r="E977" s="19">
        <v>80</v>
      </c>
      <c r="K977" s="11">
        <v>2333</v>
      </c>
      <c r="N977" t="s">
        <v>804</v>
      </c>
      <c r="Q977" t="s">
        <v>146</v>
      </c>
      <c r="T977" t="s">
        <v>162</v>
      </c>
      <c r="W977" t="s">
        <v>854</v>
      </c>
      <c r="Z977" t="s">
        <v>258</v>
      </c>
      <c r="AD977">
        <v>0</v>
      </c>
      <c r="AG977">
        <v>0</v>
      </c>
      <c r="AI977" t="s">
        <v>800</v>
      </c>
      <c r="AJ977">
        <v>0</v>
      </c>
      <c r="AL977" t="s">
        <v>801</v>
      </c>
      <c r="AM977">
        <v>20</v>
      </c>
      <c r="AO977" t="s">
        <v>798</v>
      </c>
      <c r="AP977">
        <v>20</v>
      </c>
      <c r="AR977" t="s">
        <v>150</v>
      </c>
      <c r="AS977">
        <v>20</v>
      </c>
      <c r="AU977" t="s">
        <v>799</v>
      </c>
      <c r="AV977">
        <v>20</v>
      </c>
    </row>
    <row r="978" spans="1:50" x14ac:dyDescent="0.25">
      <c r="A978" t="s">
        <v>2181</v>
      </c>
      <c r="B978" t="s">
        <v>2182</v>
      </c>
      <c r="C978" t="s">
        <v>142</v>
      </c>
      <c r="E978" s="19">
        <v>100</v>
      </c>
      <c r="K978" s="11">
        <v>2333</v>
      </c>
      <c r="N978" t="s">
        <v>804</v>
      </c>
      <c r="Q978" t="s">
        <v>146</v>
      </c>
      <c r="T978" t="s">
        <v>795</v>
      </c>
      <c r="W978" t="s">
        <v>805</v>
      </c>
      <c r="Z978" t="s">
        <v>150</v>
      </c>
      <c r="AC978" t="s">
        <v>796</v>
      </c>
      <c r="AD978">
        <v>0</v>
      </c>
      <c r="AF978" t="s">
        <v>801</v>
      </c>
      <c r="AG978">
        <v>0</v>
      </c>
      <c r="AI978" t="s">
        <v>796</v>
      </c>
      <c r="AJ978">
        <v>20</v>
      </c>
      <c r="AL978" t="s">
        <v>801</v>
      </c>
      <c r="AM978">
        <v>20</v>
      </c>
      <c r="AO978" t="s">
        <v>798</v>
      </c>
      <c r="AP978">
        <v>20</v>
      </c>
      <c r="AR978" t="s">
        <v>150</v>
      </c>
      <c r="AS978">
        <v>20</v>
      </c>
      <c r="AU978" t="s">
        <v>799</v>
      </c>
      <c r="AV978">
        <v>20</v>
      </c>
    </row>
    <row r="979" spans="1:50" x14ac:dyDescent="0.25">
      <c r="A979" t="s">
        <v>2183</v>
      </c>
      <c r="B979" t="s">
        <v>2184</v>
      </c>
      <c r="C979" t="s">
        <v>142</v>
      </c>
      <c r="E979" s="19">
        <v>80</v>
      </c>
      <c r="K979" s="11">
        <v>2333</v>
      </c>
      <c r="N979" t="s">
        <v>804</v>
      </c>
      <c r="Q979" t="s">
        <v>146</v>
      </c>
      <c r="T979" t="s">
        <v>162</v>
      </c>
      <c r="W979" t="s">
        <v>854</v>
      </c>
      <c r="Z979" t="s">
        <v>258</v>
      </c>
      <c r="AD979">
        <v>0</v>
      </c>
      <c r="AG979">
        <v>0</v>
      </c>
      <c r="AI979" t="s">
        <v>800</v>
      </c>
      <c r="AJ979">
        <v>0</v>
      </c>
      <c r="AL979" t="s">
        <v>801</v>
      </c>
      <c r="AM979">
        <v>20</v>
      </c>
      <c r="AO979" t="s">
        <v>798</v>
      </c>
      <c r="AP979">
        <v>20</v>
      </c>
      <c r="AR979" t="s">
        <v>150</v>
      </c>
      <c r="AS979">
        <v>20</v>
      </c>
      <c r="AU979" t="s">
        <v>799</v>
      </c>
      <c r="AV979">
        <v>20</v>
      </c>
    </row>
    <row r="980" spans="1:50" x14ac:dyDescent="0.25">
      <c r="A980" t="s">
        <v>2185</v>
      </c>
      <c r="B980" t="s">
        <v>2186</v>
      </c>
      <c r="C980" t="s">
        <v>142</v>
      </c>
      <c r="E980" s="19">
        <v>100</v>
      </c>
      <c r="K980" s="11">
        <v>2333</v>
      </c>
      <c r="N980" t="s">
        <v>804</v>
      </c>
      <c r="Q980" t="s">
        <v>146</v>
      </c>
      <c r="T980" t="s">
        <v>795</v>
      </c>
      <c r="W980" t="s">
        <v>854</v>
      </c>
      <c r="Z980" t="s">
        <v>258</v>
      </c>
      <c r="AD980">
        <v>0</v>
      </c>
      <c r="AG980">
        <v>0</v>
      </c>
      <c r="AI980" t="s">
        <v>796</v>
      </c>
      <c r="AJ980">
        <v>20</v>
      </c>
      <c r="AL980" t="s">
        <v>801</v>
      </c>
      <c r="AM980">
        <v>20</v>
      </c>
      <c r="AO980" t="s">
        <v>798</v>
      </c>
      <c r="AP980">
        <v>20</v>
      </c>
      <c r="AR980" t="s">
        <v>150</v>
      </c>
      <c r="AS980">
        <v>20</v>
      </c>
      <c r="AU980" t="s">
        <v>799</v>
      </c>
      <c r="AV980">
        <v>20</v>
      </c>
    </row>
    <row r="981" spans="1:50" x14ac:dyDescent="0.25">
      <c r="A981" t="s">
        <v>2187</v>
      </c>
      <c r="B981" t="s">
        <v>2188</v>
      </c>
      <c r="C981" t="s">
        <v>142</v>
      </c>
      <c r="E981" s="19">
        <v>60</v>
      </c>
      <c r="K981" s="11">
        <v>2333</v>
      </c>
      <c r="N981" t="s">
        <v>804</v>
      </c>
      <c r="Q981" t="s">
        <v>146</v>
      </c>
      <c r="T981" t="s">
        <v>795</v>
      </c>
      <c r="W981" t="s">
        <v>805</v>
      </c>
      <c r="Z981" t="s">
        <v>258</v>
      </c>
      <c r="AD981">
        <v>0</v>
      </c>
      <c r="AG981">
        <v>0</v>
      </c>
      <c r="AI981" t="s">
        <v>800</v>
      </c>
      <c r="AJ981">
        <v>0</v>
      </c>
      <c r="AL981" t="s">
        <v>801</v>
      </c>
      <c r="AM981">
        <v>20</v>
      </c>
      <c r="AO981" t="s">
        <v>798</v>
      </c>
      <c r="AP981">
        <v>20</v>
      </c>
      <c r="AR981" t="s">
        <v>150</v>
      </c>
      <c r="AS981">
        <v>20</v>
      </c>
      <c r="AU981" t="s">
        <v>258</v>
      </c>
      <c r="AV981">
        <v>0</v>
      </c>
    </row>
    <row r="982" spans="1:50" x14ac:dyDescent="0.25">
      <c r="A982" t="s">
        <v>2189</v>
      </c>
      <c r="B982" t="s">
        <v>2190</v>
      </c>
      <c r="C982" t="s">
        <v>142</v>
      </c>
      <c r="E982" s="19">
        <v>60</v>
      </c>
      <c r="K982" s="11">
        <v>2333</v>
      </c>
      <c r="N982" t="s">
        <v>804</v>
      </c>
      <c r="Q982" t="s">
        <v>146</v>
      </c>
      <c r="T982" t="s">
        <v>795</v>
      </c>
      <c r="W982" t="s">
        <v>805</v>
      </c>
      <c r="Z982" t="s">
        <v>258</v>
      </c>
      <c r="AD982">
        <v>0</v>
      </c>
      <c r="AG982">
        <v>0</v>
      </c>
      <c r="AI982" t="s">
        <v>800</v>
      </c>
      <c r="AJ982">
        <v>0</v>
      </c>
      <c r="AL982" t="s">
        <v>801</v>
      </c>
      <c r="AM982">
        <v>20</v>
      </c>
      <c r="AO982" t="s">
        <v>798</v>
      </c>
      <c r="AP982">
        <v>20</v>
      </c>
      <c r="AR982" t="s">
        <v>150</v>
      </c>
      <c r="AS982">
        <v>20</v>
      </c>
      <c r="AU982" t="s">
        <v>258</v>
      </c>
      <c r="AV982">
        <v>0</v>
      </c>
    </row>
    <row r="983" spans="1:50" x14ac:dyDescent="0.25">
      <c r="A983" t="s">
        <v>2191</v>
      </c>
      <c r="B983" t="s">
        <v>2192</v>
      </c>
      <c r="C983" t="s">
        <v>142</v>
      </c>
      <c r="E983" s="19">
        <v>100</v>
      </c>
      <c r="K983" s="11">
        <v>2503</v>
      </c>
      <c r="N983" t="s">
        <v>804</v>
      </c>
      <c r="Q983" t="s">
        <v>197</v>
      </c>
      <c r="T983" t="s">
        <v>795</v>
      </c>
      <c r="W983" t="s">
        <v>805</v>
      </c>
      <c r="Z983" t="s">
        <v>150</v>
      </c>
      <c r="AC983" t="s">
        <v>796</v>
      </c>
      <c r="AD983">
        <v>0</v>
      </c>
      <c r="AF983" t="s">
        <v>801</v>
      </c>
      <c r="AG983">
        <v>0</v>
      </c>
      <c r="AI983" t="s">
        <v>796</v>
      </c>
      <c r="AJ983">
        <v>20</v>
      </c>
      <c r="AL983" t="s">
        <v>801</v>
      </c>
      <c r="AM983">
        <v>20</v>
      </c>
      <c r="AO983" t="s">
        <v>798</v>
      </c>
      <c r="AP983">
        <v>20</v>
      </c>
      <c r="AR983" t="s">
        <v>150</v>
      </c>
      <c r="AS983">
        <v>20</v>
      </c>
      <c r="AU983" t="s">
        <v>799</v>
      </c>
      <c r="AV983">
        <v>20</v>
      </c>
    </row>
    <row r="984" spans="1:50" x14ac:dyDescent="0.25">
      <c r="A984" t="s">
        <v>2193</v>
      </c>
      <c r="B984" t="s">
        <v>2194</v>
      </c>
      <c r="C984" t="s">
        <v>142</v>
      </c>
      <c r="E984" s="19">
        <v>80</v>
      </c>
      <c r="K984" s="11">
        <v>2105</v>
      </c>
      <c r="N984" t="s">
        <v>804</v>
      </c>
      <c r="Q984" t="s">
        <v>257</v>
      </c>
      <c r="T984" t="s">
        <v>171</v>
      </c>
      <c r="W984" t="s">
        <v>854</v>
      </c>
      <c r="Z984" t="s">
        <v>258</v>
      </c>
      <c r="AD984">
        <v>0</v>
      </c>
      <c r="AG984">
        <v>0</v>
      </c>
      <c r="AI984" t="s">
        <v>800</v>
      </c>
      <c r="AJ984">
        <v>0</v>
      </c>
      <c r="AL984" t="s">
        <v>801</v>
      </c>
      <c r="AM984">
        <v>20</v>
      </c>
      <c r="AO984" t="s">
        <v>798</v>
      </c>
      <c r="AP984">
        <v>20</v>
      </c>
      <c r="AR984" t="s">
        <v>150</v>
      </c>
      <c r="AS984">
        <v>20</v>
      </c>
      <c r="AU984" t="s">
        <v>799</v>
      </c>
      <c r="AV984">
        <v>20</v>
      </c>
      <c r="AX984" t="s">
        <v>2195</v>
      </c>
    </row>
    <row r="985" spans="1:50" x14ac:dyDescent="0.25">
      <c r="A985" t="s">
        <v>2196</v>
      </c>
      <c r="B985" t="s">
        <v>2197</v>
      </c>
      <c r="C985" t="s">
        <v>142</v>
      </c>
      <c r="E985" s="19">
        <v>80</v>
      </c>
      <c r="K985" s="11">
        <v>2333</v>
      </c>
      <c r="N985" t="s">
        <v>804</v>
      </c>
      <c r="Q985" t="s">
        <v>146</v>
      </c>
      <c r="T985" t="s">
        <v>795</v>
      </c>
      <c r="W985" t="s">
        <v>854</v>
      </c>
      <c r="Z985" t="s">
        <v>258</v>
      </c>
      <c r="AD985">
        <v>0</v>
      </c>
      <c r="AG985">
        <v>0</v>
      </c>
      <c r="AI985" t="s">
        <v>800</v>
      </c>
      <c r="AJ985">
        <v>0</v>
      </c>
      <c r="AL985" t="s">
        <v>801</v>
      </c>
      <c r="AM985">
        <v>20</v>
      </c>
      <c r="AO985" t="s">
        <v>798</v>
      </c>
      <c r="AP985">
        <v>20</v>
      </c>
      <c r="AR985" t="s">
        <v>150</v>
      </c>
      <c r="AS985">
        <v>20</v>
      </c>
      <c r="AU985" t="s">
        <v>799</v>
      </c>
      <c r="AV985">
        <v>20</v>
      </c>
    </row>
    <row r="986" spans="1:50" x14ac:dyDescent="0.25">
      <c r="A986" t="s">
        <v>2198</v>
      </c>
      <c r="B986" t="s">
        <v>2199</v>
      </c>
      <c r="C986" t="s">
        <v>142</v>
      </c>
      <c r="E986" s="19">
        <v>100</v>
      </c>
      <c r="K986" s="11">
        <v>2503</v>
      </c>
      <c r="N986" t="s">
        <v>804</v>
      </c>
      <c r="Q986" t="s">
        <v>197</v>
      </c>
      <c r="T986" t="s">
        <v>795</v>
      </c>
      <c r="W986" t="s">
        <v>805</v>
      </c>
      <c r="Z986" t="s">
        <v>150</v>
      </c>
      <c r="AC986" t="s">
        <v>796</v>
      </c>
      <c r="AD986">
        <v>0</v>
      </c>
      <c r="AF986" t="s">
        <v>801</v>
      </c>
      <c r="AG986">
        <v>0</v>
      </c>
      <c r="AI986" t="s">
        <v>796</v>
      </c>
      <c r="AJ986">
        <v>20</v>
      </c>
      <c r="AL986" t="s">
        <v>801</v>
      </c>
      <c r="AM986">
        <v>20</v>
      </c>
      <c r="AO986" t="s">
        <v>798</v>
      </c>
      <c r="AP986">
        <v>20</v>
      </c>
      <c r="AR986" t="s">
        <v>150</v>
      </c>
      <c r="AS986">
        <v>20</v>
      </c>
      <c r="AU986" t="s">
        <v>799</v>
      </c>
      <c r="AV986">
        <v>20</v>
      </c>
    </row>
    <row r="987" spans="1:50" x14ac:dyDescent="0.25">
      <c r="A987" t="s">
        <v>2200</v>
      </c>
      <c r="B987" t="s">
        <v>2201</v>
      </c>
      <c r="C987" t="s">
        <v>142</v>
      </c>
      <c r="E987" s="19">
        <v>80</v>
      </c>
      <c r="K987" s="11">
        <v>2333</v>
      </c>
      <c r="N987" t="s">
        <v>804</v>
      </c>
      <c r="Q987" t="s">
        <v>146</v>
      </c>
      <c r="T987" t="s">
        <v>795</v>
      </c>
      <c r="W987" t="s">
        <v>854</v>
      </c>
      <c r="Z987" t="s">
        <v>258</v>
      </c>
      <c r="AD987">
        <v>0</v>
      </c>
      <c r="AG987">
        <v>0</v>
      </c>
      <c r="AI987" t="s">
        <v>800</v>
      </c>
      <c r="AJ987">
        <v>0</v>
      </c>
      <c r="AL987" t="s">
        <v>801</v>
      </c>
      <c r="AM987">
        <v>20</v>
      </c>
      <c r="AO987" t="s">
        <v>798</v>
      </c>
      <c r="AP987">
        <v>20</v>
      </c>
      <c r="AR987" t="s">
        <v>150</v>
      </c>
      <c r="AS987">
        <v>20</v>
      </c>
      <c r="AU987" t="s">
        <v>799</v>
      </c>
      <c r="AV987">
        <v>20</v>
      </c>
    </row>
    <row r="988" spans="1:50" x14ac:dyDescent="0.25">
      <c r="A988" t="s">
        <v>2202</v>
      </c>
      <c r="B988" t="s">
        <v>2203</v>
      </c>
      <c r="C988" t="s">
        <v>142</v>
      </c>
      <c r="E988" s="19">
        <v>100</v>
      </c>
      <c r="K988" s="11">
        <v>2503</v>
      </c>
      <c r="N988" t="s">
        <v>804</v>
      </c>
      <c r="Q988" t="s">
        <v>197</v>
      </c>
      <c r="T988" t="s">
        <v>795</v>
      </c>
      <c r="W988" t="s">
        <v>854</v>
      </c>
      <c r="Z988" t="s">
        <v>150</v>
      </c>
      <c r="AC988" t="s">
        <v>796</v>
      </c>
      <c r="AD988">
        <v>0</v>
      </c>
      <c r="AF988" t="s">
        <v>801</v>
      </c>
      <c r="AG988">
        <v>0</v>
      </c>
      <c r="AI988" t="s">
        <v>796</v>
      </c>
      <c r="AJ988">
        <v>20</v>
      </c>
      <c r="AL988" t="s">
        <v>801</v>
      </c>
      <c r="AM988">
        <v>20</v>
      </c>
      <c r="AO988" t="s">
        <v>798</v>
      </c>
      <c r="AP988">
        <v>20</v>
      </c>
      <c r="AR988" t="s">
        <v>150</v>
      </c>
      <c r="AS988">
        <v>20</v>
      </c>
      <c r="AU988" t="s">
        <v>799</v>
      </c>
      <c r="AV988">
        <v>20</v>
      </c>
    </row>
    <row r="989" spans="1:50" x14ac:dyDescent="0.25">
      <c r="A989" t="s">
        <v>2204</v>
      </c>
      <c r="B989" t="s">
        <v>2205</v>
      </c>
      <c r="C989" t="s">
        <v>142</v>
      </c>
      <c r="E989" s="19">
        <v>100</v>
      </c>
      <c r="K989" s="11">
        <v>2211</v>
      </c>
      <c r="N989" t="s">
        <v>804</v>
      </c>
      <c r="Q989" t="s">
        <v>146</v>
      </c>
      <c r="T989" t="s">
        <v>339</v>
      </c>
      <c r="W989" t="s">
        <v>854</v>
      </c>
      <c r="Z989" t="s">
        <v>258</v>
      </c>
      <c r="AD989">
        <v>0</v>
      </c>
      <c r="AG989">
        <v>0</v>
      </c>
      <c r="AI989" t="s">
        <v>796</v>
      </c>
      <c r="AJ989">
        <v>20</v>
      </c>
      <c r="AL989" t="s">
        <v>801</v>
      </c>
      <c r="AM989">
        <v>20</v>
      </c>
      <c r="AO989" t="s">
        <v>798</v>
      </c>
      <c r="AP989">
        <v>20</v>
      </c>
      <c r="AR989" t="s">
        <v>150</v>
      </c>
      <c r="AS989">
        <v>20</v>
      </c>
      <c r="AU989" t="s">
        <v>799</v>
      </c>
      <c r="AV989">
        <v>20</v>
      </c>
    </row>
    <row r="990" spans="1:50" x14ac:dyDescent="0.25">
      <c r="A990" t="s">
        <v>2206</v>
      </c>
      <c r="B990" t="s">
        <v>2207</v>
      </c>
      <c r="C990" t="s">
        <v>142</v>
      </c>
      <c r="E990" s="19">
        <v>80</v>
      </c>
      <c r="K990" s="11">
        <v>2333</v>
      </c>
      <c r="N990" t="s">
        <v>804</v>
      </c>
      <c r="Q990" t="s">
        <v>146</v>
      </c>
      <c r="T990" t="s">
        <v>795</v>
      </c>
      <c r="W990" t="s">
        <v>805</v>
      </c>
      <c r="Z990" t="s">
        <v>150</v>
      </c>
      <c r="AC990" t="s">
        <v>796</v>
      </c>
      <c r="AD990">
        <v>0</v>
      </c>
      <c r="AF990" t="s">
        <v>797</v>
      </c>
      <c r="AG990">
        <v>0</v>
      </c>
      <c r="AI990" t="s">
        <v>796</v>
      </c>
      <c r="AJ990">
        <v>20</v>
      </c>
      <c r="AL990" t="s">
        <v>797</v>
      </c>
      <c r="AM990">
        <v>0</v>
      </c>
      <c r="AO990" t="s">
        <v>798</v>
      </c>
      <c r="AP990">
        <v>20</v>
      </c>
      <c r="AR990" t="s">
        <v>150</v>
      </c>
      <c r="AS990">
        <v>20</v>
      </c>
      <c r="AU990" t="s">
        <v>799</v>
      </c>
      <c r="AV990">
        <v>20</v>
      </c>
    </row>
    <row r="991" spans="1:50" x14ac:dyDescent="0.25">
      <c r="A991" t="s">
        <v>2208</v>
      </c>
      <c r="B991" t="s">
        <v>2207</v>
      </c>
      <c r="C991" t="s">
        <v>142</v>
      </c>
      <c r="E991" s="19">
        <v>100</v>
      </c>
      <c r="K991" s="11">
        <v>2503</v>
      </c>
      <c r="N991" t="s">
        <v>804</v>
      </c>
      <c r="Q991" t="s">
        <v>197</v>
      </c>
      <c r="T991" t="s">
        <v>147</v>
      </c>
      <c r="W991" t="s">
        <v>854</v>
      </c>
      <c r="Z991" t="s">
        <v>258</v>
      </c>
      <c r="AD991">
        <v>0</v>
      </c>
      <c r="AG991">
        <v>0</v>
      </c>
      <c r="AI991" t="s">
        <v>796</v>
      </c>
      <c r="AJ991">
        <v>20</v>
      </c>
      <c r="AL991" t="s">
        <v>801</v>
      </c>
      <c r="AM991">
        <v>20</v>
      </c>
      <c r="AO991" t="s">
        <v>798</v>
      </c>
      <c r="AP991">
        <v>20</v>
      </c>
      <c r="AR991" t="s">
        <v>150</v>
      </c>
      <c r="AS991">
        <v>20</v>
      </c>
      <c r="AU991" t="s">
        <v>799</v>
      </c>
      <c r="AV991">
        <v>20</v>
      </c>
    </row>
    <row r="992" spans="1:50" x14ac:dyDescent="0.25">
      <c r="A992" t="s">
        <v>2209</v>
      </c>
      <c r="B992" t="s">
        <v>2210</v>
      </c>
      <c r="C992" t="s">
        <v>142</v>
      </c>
      <c r="E992" s="19">
        <v>80</v>
      </c>
      <c r="K992" s="11">
        <v>2333</v>
      </c>
      <c r="N992" t="s">
        <v>804</v>
      </c>
      <c r="Q992" t="s">
        <v>146</v>
      </c>
      <c r="T992" t="s">
        <v>795</v>
      </c>
      <c r="W992" t="s">
        <v>805</v>
      </c>
      <c r="Z992" t="s">
        <v>150</v>
      </c>
      <c r="AC992" t="s">
        <v>796</v>
      </c>
      <c r="AD992">
        <v>0</v>
      </c>
      <c r="AF992" t="s">
        <v>801</v>
      </c>
      <c r="AG992">
        <v>0</v>
      </c>
      <c r="AI992" t="s">
        <v>796</v>
      </c>
      <c r="AJ992">
        <v>20</v>
      </c>
      <c r="AL992" t="s">
        <v>797</v>
      </c>
      <c r="AM992">
        <v>0</v>
      </c>
      <c r="AO992" t="s">
        <v>798</v>
      </c>
      <c r="AP992">
        <v>20</v>
      </c>
      <c r="AR992" t="s">
        <v>150</v>
      </c>
      <c r="AS992">
        <v>20</v>
      </c>
      <c r="AU992" t="s">
        <v>799</v>
      </c>
      <c r="AV992">
        <v>20</v>
      </c>
    </row>
    <row r="993" spans="1:50" x14ac:dyDescent="0.25">
      <c r="A993" t="s">
        <v>2211</v>
      </c>
      <c r="B993" t="s">
        <v>2212</v>
      </c>
      <c r="C993" t="s">
        <v>142</v>
      </c>
      <c r="E993" s="19">
        <v>80</v>
      </c>
      <c r="K993" s="11">
        <v>2211</v>
      </c>
      <c r="N993" t="s">
        <v>804</v>
      </c>
      <c r="Q993" t="s">
        <v>146</v>
      </c>
      <c r="T993" t="s">
        <v>339</v>
      </c>
      <c r="W993" t="s">
        <v>854</v>
      </c>
      <c r="Z993" t="s">
        <v>258</v>
      </c>
      <c r="AD993">
        <v>0</v>
      </c>
      <c r="AG993">
        <v>0</v>
      </c>
      <c r="AI993" t="s">
        <v>800</v>
      </c>
      <c r="AJ993">
        <v>0</v>
      </c>
      <c r="AL993" t="s">
        <v>801</v>
      </c>
      <c r="AM993">
        <v>20</v>
      </c>
      <c r="AO993" t="s">
        <v>798</v>
      </c>
      <c r="AP993">
        <v>20</v>
      </c>
      <c r="AR993" t="s">
        <v>150</v>
      </c>
      <c r="AS993">
        <v>20</v>
      </c>
      <c r="AU993" t="s">
        <v>799</v>
      </c>
      <c r="AV993">
        <v>20</v>
      </c>
    </row>
    <row r="994" spans="1:50" x14ac:dyDescent="0.25">
      <c r="A994" t="s">
        <v>2213</v>
      </c>
      <c r="B994" t="s">
        <v>2214</v>
      </c>
      <c r="C994" t="s">
        <v>142</v>
      </c>
      <c r="E994" s="19">
        <v>100</v>
      </c>
      <c r="K994" s="11">
        <v>2211</v>
      </c>
      <c r="N994" t="s">
        <v>804</v>
      </c>
      <c r="Q994" t="s">
        <v>146</v>
      </c>
      <c r="T994" t="s">
        <v>339</v>
      </c>
      <c r="W994" t="s">
        <v>854</v>
      </c>
      <c r="Z994" t="s">
        <v>258</v>
      </c>
      <c r="AD994">
        <v>0</v>
      </c>
      <c r="AG994">
        <v>0</v>
      </c>
      <c r="AI994" t="s">
        <v>796</v>
      </c>
      <c r="AJ994">
        <v>20</v>
      </c>
      <c r="AL994" t="s">
        <v>801</v>
      </c>
      <c r="AM994">
        <v>20</v>
      </c>
      <c r="AO994" t="s">
        <v>798</v>
      </c>
      <c r="AP994">
        <v>20</v>
      </c>
      <c r="AR994" t="s">
        <v>150</v>
      </c>
      <c r="AS994">
        <v>20</v>
      </c>
      <c r="AU994" t="s">
        <v>799</v>
      </c>
      <c r="AV994">
        <v>20</v>
      </c>
    </row>
    <row r="995" spans="1:50" x14ac:dyDescent="0.25">
      <c r="A995" t="s">
        <v>2215</v>
      </c>
      <c r="B995" t="s">
        <v>2216</v>
      </c>
      <c r="C995" t="s">
        <v>142</v>
      </c>
      <c r="E995" s="19">
        <v>80</v>
      </c>
      <c r="K995" s="11">
        <v>2211</v>
      </c>
      <c r="N995" t="s">
        <v>804</v>
      </c>
      <c r="Q995" t="s">
        <v>146</v>
      </c>
      <c r="T995" t="s">
        <v>339</v>
      </c>
      <c r="W995" t="s">
        <v>854</v>
      </c>
      <c r="Z995" t="s">
        <v>258</v>
      </c>
      <c r="AD995">
        <v>0</v>
      </c>
      <c r="AG995">
        <v>0</v>
      </c>
      <c r="AI995" t="s">
        <v>800</v>
      </c>
      <c r="AJ995">
        <v>0</v>
      </c>
      <c r="AL995" t="s">
        <v>801</v>
      </c>
      <c r="AM995">
        <v>20</v>
      </c>
      <c r="AO995" t="s">
        <v>798</v>
      </c>
      <c r="AP995">
        <v>20</v>
      </c>
      <c r="AR995" t="s">
        <v>150</v>
      </c>
      <c r="AS995">
        <v>20</v>
      </c>
      <c r="AU995" t="s">
        <v>799</v>
      </c>
      <c r="AV995">
        <v>20</v>
      </c>
    </row>
    <row r="996" spans="1:50" x14ac:dyDescent="0.25">
      <c r="A996" t="s">
        <v>2217</v>
      </c>
      <c r="B996" t="s">
        <v>2218</v>
      </c>
      <c r="C996" t="s">
        <v>142</v>
      </c>
      <c r="E996" s="19">
        <v>100</v>
      </c>
      <c r="K996" s="11">
        <v>2211</v>
      </c>
      <c r="N996" t="s">
        <v>804</v>
      </c>
      <c r="Q996" t="s">
        <v>146</v>
      </c>
      <c r="T996" t="s">
        <v>339</v>
      </c>
      <c r="W996" t="s">
        <v>854</v>
      </c>
      <c r="Z996" t="s">
        <v>258</v>
      </c>
      <c r="AD996">
        <v>0</v>
      </c>
      <c r="AG996">
        <v>0</v>
      </c>
      <c r="AI996" t="s">
        <v>796</v>
      </c>
      <c r="AJ996">
        <v>20</v>
      </c>
      <c r="AL996" t="s">
        <v>801</v>
      </c>
      <c r="AM996">
        <v>20</v>
      </c>
      <c r="AO996" t="s">
        <v>798</v>
      </c>
      <c r="AP996">
        <v>20</v>
      </c>
      <c r="AR996" t="s">
        <v>150</v>
      </c>
      <c r="AS996">
        <v>20</v>
      </c>
      <c r="AU996" t="s">
        <v>799</v>
      </c>
      <c r="AV996">
        <v>20</v>
      </c>
      <c r="AX996" t="s">
        <v>2706</v>
      </c>
    </row>
    <row r="997" spans="1:50" x14ac:dyDescent="0.25">
      <c r="A997" t="s">
        <v>2220</v>
      </c>
      <c r="B997" t="s">
        <v>2221</v>
      </c>
      <c r="C997" t="s">
        <v>142</v>
      </c>
      <c r="E997" s="19">
        <v>100</v>
      </c>
      <c r="K997" s="11">
        <v>2211</v>
      </c>
      <c r="N997" t="s">
        <v>804</v>
      </c>
      <c r="Q997" t="s">
        <v>146</v>
      </c>
      <c r="T997" t="s">
        <v>339</v>
      </c>
      <c r="W997" t="s">
        <v>854</v>
      </c>
      <c r="Z997" t="s">
        <v>258</v>
      </c>
      <c r="AD997">
        <v>0</v>
      </c>
      <c r="AG997">
        <v>0</v>
      </c>
      <c r="AI997" t="s">
        <v>796</v>
      </c>
      <c r="AJ997">
        <v>20</v>
      </c>
      <c r="AL997" t="s">
        <v>801</v>
      </c>
      <c r="AM997">
        <v>20</v>
      </c>
      <c r="AO997" t="s">
        <v>798</v>
      </c>
      <c r="AP997">
        <v>20</v>
      </c>
      <c r="AR997" t="s">
        <v>150</v>
      </c>
      <c r="AS997">
        <v>20</v>
      </c>
      <c r="AU997" t="s">
        <v>799</v>
      </c>
      <c r="AV997">
        <v>20</v>
      </c>
    </row>
    <row r="998" spans="1:50" x14ac:dyDescent="0.25">
      <c r="A998" t="s">
        <v>2222</v>
      </c>
      <c r="B998" t="s">
        <v>2223</v>
      </c>
      <c r="C998" t="s">
        <v>142</v>
      </c>
      <c r="E998" s="19">
        <v>100</v>
      </c>
      <c r="K998" s="11">
        <v>2211</v>
      </c>
      <c r="N998" t="s">
        <v>804</v>
      </c>
      <c r="Q998" t="s">
        <v>146</v>
      </c>
      <c r="T998" t="s">
        <v>339</v>
      </c>
      <c r="W998" t="s">
        <v>854</v>
      </c>
      <c r="Z998" t="s">
        <v>258</v>
      </c>
      <c r="AD998">
        <v>0</v>
      </c>
      <c r="AG998">
        <v>0</v>
      </c>
      <c r="AI998" t="s">
        <v>796</v>
      </c>
      <c r="AJ998">
        <v>20</v>
      </c>
      <c r="AL998" t="s">
        <v>801</v>
      </c>
      <c r="AM998">
        <v>20</v>
      </c>
      <c r="AO998" t="s">
        <v>798</v>
      </c>
      <c r="AP998">
        <v>20</v>
      </c>
      <c r="AR998" t="s">
        <v>150</v>
      </c>
      <c r="AS998">
        <v>20</v>
      </c>
      <c r="AU998" t="s">
        <v>799</v>
      </c>
      <c r="AV998">
        <v>20</v>
      </c>
    </row>
    <row r="999" spans="1:50" x14ac:dyDescent="0.25">
      <c r="A999" t="s">
        <v>2224</v>
      </c>
      <c r="B999" t="s">
        <v>2225</v>
      </c>
      <c r="C999" t="s">
        <v>142</v>
      </c>
      <c r="E999" s="19">
        <v>100</v>
      </c>
      <c r="K999" s="11">
        <v>221</v>
      </c>
      <c r="N999" t="s">
        <v>804</v>
      </c>
      <c r="Q999" t="s">
        <v>146</v>
      </c>
      <c r="T999" t="s">
        <v>339</v>
      </c>
      <c r="W999" t="s">
        <v>854</v>
      </c>
      <c r="Z999" t="s">
        <v>258</v>
      </c>
      <c r="AD999">
        <v>0</v>
      </c>
      <c r="AG999">
        <v>0</v>
      </c>
      <c r="AI999" t="s">
        <v>796</v>
      </c>
      <c r="AJ999">
        <v>20</v>
      </c>
      <c r="AL999" t="s">
        <v>801</v>
      </c>
      <c r="AM999">
        <v>20</v>
      </c>
      <c r="AO999" t="s">
        <v>798</v>
      </c>
      <c r="AP999">
        <v>20</v>
      </c>
      <c r="AR999" t="s">
        <v>150</v>
      </c>
      <c r="AS999">
        <v>20</v>
      </c>
      <c r="AU999" t="s">
        <v>799</v>
      </c>
      <c r="AV999">
        <v>20</v>
      </c>
    </row>
    <row r="1000" spans="1:50" x14ac:dyDescent="0.25">
      <c r="A1000" t="s">
        <v>2226</v>
      </c>
      <c r="B1000" t="s">
        <v>2227</v>
      </c>
      <c r="C1000" t="s">
        <v>142</v>
      </c>
      <c r="E1000" s="19">
        <v>100</v>
      </c>
      <c r="K1000" s="11">
        <v>2211</v>
      </c>
      <c r="N1000" t="s">
        <v>804</v>
      </c>
      <c r="Q1000" t="s">
        <v>146</v>
      </c>
      <c r="T1000" t="s">
        <v>339</v>
      </c>
      <c r="W1000" t="s">
        <v>854</v>
      </c>
      <c r="Z1000" t="s">
        <v>258</v>
      </c>
      <c r="AD1000">
        <v>0</v>
      </c>
      <c r="AG1000">
        <v>0</v>
      </c>
      <c r="AI1000" t="s">
        <v>796</v>
      </c>
      <c r="AJ1000">
        <v>20</v>
      </c>
      <c r="AL1000" t="s">
        <v>801</v>
      </c>
      <c r="AM1000">
        <v>20</v>
      </c>
      <c r="AO1000" t="s">
        <v>798</v>
      </c>
      <c r="AP1000">
        <v>20</v>
      </c>
      <c r="AR1000" t="s">
        <v>150</v>
      </c>
      <c r="AS1000">
        <v>20</v>
      </c>
      <c r="AU1000" t="s">
        <v>799</v>
      </c>
      <c r="AV1000">
        <v>20</v>
      </c>
    </row>
    <row r="1001" spans="1:50" x14ac:dyDescent="0.25">
      <c r="A1001" t="s">
        <v>2228</v>
      </c>
      <c r="B1001" t="s">
        <v>2229</v>
      </c>
      <c r="C1001" t="s">
        <v>142</v>
      </c>
      <c r="E1001" s="19">
        <v>100</v>
      </c>
      <c r="K1001" s="11">
        <v>2211</v>
      </c>
      <c r="N1001" t="s">
        <v>804</v>
      </c>
      <c r="Q1001" t="s">
        <v>146</v>
      </c>
      <c r="T1001" t="s">
        <v>339</v>
      </c>
      <c r="W1001" t="s">
        <v>854</v>
      </c>
      <c r="Z1001" t="s">
        <v>258</v>
      </c>
      <c r="AD1001">
        <v>0</v>
      </c>
      <c r="AG1001">
        <v>0</v>
      </c>
      <c r="AI1001" t="s">
        <v>796</v>
      </c>
      <c r="AJ1001">
        <v>20</v>
      </c>
      <c r="AL1001" t="s">
        <v>801</v>
      </c>
      <c r="AM1001">
        <v>20</v>
      </c>
      <c r="AO1001" t="s">
        <v>798</v>
      </c>
      <c r="AP1001">
        <v>20</v>
      </c>
      <c r="AR1001" t="s">
        <v>150</v>
      </c>
      <c r="AS1001">
        <v>20</v>
      </c>
      <c r="AU1001" t="s">
        <v>799</v>
      </c>
      <c r="AV1001">
        <v>20</v>
      </c>
    </row>
    <row r="1002" spans="1:50" x14ac:dyDescent="0.25">
      <c r="A1002" t="s">
        <v>2230</v>
      </c>
      <c r="B1002" t="s">
        <v>2231</v>
      </c>
      <c r="C1002" t="s">
        <v>142</v>
      </c>
      <c r="E1002" s="19">
        <v>100</v>
      </c>
      <c r="K1002" s="11">
        <v>2105</v>
      </c>
      <c r="N1002" t="s">
        <v>804</v>
      </c>
      <c r="Q1002" t="s">
        <v>257</v>
      </c>
      <c r="T1002" t="s">
        <v>171</v>
      </c>
      <c r="W1002" t="s">
        <v>854</v>
      </c>
      <c r="Z1002" t="s">
        <v>258</v>
      </c>
      <c r="AD1002">
        <v>0</v>
      </c>
      <c r="AG1002">
        <v>0</v>
      </c>
      <c r="AI1002" t="s">
        <v>796</v>
      </c>
      <c r="AJ1002">
        <v>20</v>
      </c>
      <c r="AL1002" t="s">
        <v>801</v>
      </c>
      <c r="AM1002">
        <v>20</v>
      </c>
      <c r="AO1002" t="s">
        <v>798</v>
      </c>
      <c r="AP1002">
        <v>20</v>
      </c>
      <c r="AR1002" t="s">
        <v>150</v>
      </c>
      <c r="AS1002">
        <v>20</v>
      </c>
      <c r="AU1002" t="s">
        <v>799</v>
      </c>
      <c r="AV1002">
        <v>20</v>
      </c>
      <c r="AX1002" t="s">
        <v>2232</v>
      </c>
    </row>
    <row r="1003" spans="1:50" x14ac:dyDescent="0.25">
      <c r="A1003" t="s">
        <v>2233</v>
      </c>
      <c r="B1003" t="s">
        <v>2234</v>
      </c>
      <c r="C1003" t="s">
        <v>142</v>
      </c>
      <c r="E1003" s="19">
        <v>100</v>
      </c>
      <c r="K1003" s="11">
        <v>2211</v>
      </c>
      <c r="N1003" t="s">
        <v>804</v>
      </c>
      <c r="Q1003" t="s">
        <v>146</v>
      </c>
      <c r="T1003" t="s">
        <v>339</v>
      </c>
      <c r="W1003" t="s">
        <v>854</v>
      </c>
      <c r="Z1003" t="s">
        <v>258</v>
      </c>
      <c r="AD1003">
        <v>0</v>
      </c>
      <c r="AG1003">
        <v>0</v>
      </c>
      <c r="AI1003" t="s">
        <v>796</v>
      </c>
      <c r="AJ1003">
        <v>20</v>
      </c>
      <c r="AL1003" t="s">
        <v>801</v>
      </c>
      <c r="AM1003">
        <v>20</v>
      </c>
      <c r="AO1003" t="s">
        <v>798</v>
      </c>
      <c r="AP1003">
        <v>20</v>
      </c>
      <c r="AR1003" t="s">
        <v>150</v>
      </c>
      <c r="AS1003">
        <v>20</v>
      </c>
      <c r="AU1003" t="s">
        <v>799</v>
      </c>
      <c r="AV1003">
        <v>20</v>
      </c>
    </row>
    <row r="1004" spans="1:50" x14ac:dyDescent="0.25">
      <c r="A1004" t="s">
        <v>2235</v>
      </c>
      <c r="B1004" t="s">
        <v>2236</v>
      </c>
      <c r="C1004" t="s">
        <v>142</v>
      </c>
      <c r="E1004" s="19">
        <v>100</v>
      </c>
      <c r="K1004" s="11">
        <v>2211</v>
      </c>
      <c r="N1004" t="s">
        <v>804</v>
      </c>
      <c r="Q1004" t="s">
        <v>146</v>
      </c>
      <c r="T1004" t="s">
        <v>339</v>
      </c>
      <c r="W1004" t="s">
        <v>854</v>
      </c>
      <c r="Z1004" t="s">
        <v>258</v>
      </c>
      <c r="AD1004">
        <v>0</v>
      </c>
      <c r="AG1004">
        <v>0</v>
      </c>
      <c r="AI1004" t="s">
        <v>796</v>
      </c>
      <c r="AJ1004">
        <v>20</v>
      </c>
      <c r="AL1004" t="s">
        <v>801</v>
      </c>
      <c r="AM1004">
        <v>20</v>
      </c>
      <c r="AO1004" t="s">
        <v>798</v>
      </c>
      <c r="AP1004">
        <v>20</v>
      </c>
      <c r="AR1004" t="s">
        <v>150</v>
      </c>
      <c r="AS1004">
        <v>20</v>
      </c>
      <c r="AU1004" t="s">
        <v>799</v>
      </c>
      <c r="AV1004">
        <v>20</v>
      </c>
    </row>
    <row r="1005" spans="1:50" x14ac:dyDescent="0.25">
      <c r="A1005" t="s">
        <v>2237</v>
      </c>
      <c r="B1005" t="s">
        <v>2238</v>
      </c>
      <c r="C1005" t="s">
        <v>142</v>
      </c>
      <c r="E1005" s="19">
        <v>80</v>
      </c>
      <c r="K1005" s="11">
        <v>2503</v>
      </c>
      <c r="N1005" t="s">
        <v>804</v>
      </c>
      <c r="Q1005" t="s">
        <v>197</v>
      </c>
      <c r="T1005" t="s">
        <v>795</v>
      </c>
      <c r="W1005" t="s">
        <v>805</v>
      </c>
      <c r="Z1005" t="s">
        <v>150</v>
      </c>
      <c r="AC1005" t="s">
        <v>796</v>
      </c>
      <c r="AD1005">
        <v>0</v>
      </c>
      <c r="AF1005" t="s">
        <v>801</v>
      </c>
      <c r="AG1005">
        <v>0</v>
      </c>
      <c r="AI1005" t="s">
        <v>800</v>
      </c>
      <c r="AJ1005">
        <v>0</v>
      </c>
      <c r="AL1005" t="s">
        <v>801</v>
      </c>
      <c r="AM1005">
        <v>20</v>
      </c>
      <c r="AO1005" t="s">
        <v>798</v>
      </c>
      <c r="AP1005">
        <v>20</v>
      </c>
      <c r="AR1005" t="s">
        <v>150</v>
      </c>
      <c r="AS1005">
        <v>20</v>
      </c>
      <c r="AU1005" t="s">
        <v>799</v>
      </c>
      <c r="AV1005">
        <v>20</v>
      </c>
    </row>
    <row r="1006" spans="1:50" x14ac:dyDescent="0.25">
      <c r="A1006" t="s">
        <v>2239</v>
      </c>
      <c r="B1006" t="s">
        <v>2240</v>
      </c>
      <c r="C1006" t="s">
        <v>142</v>
      </c>
      <c r="E1006" s="19">
        <v>100</v>
      </c>
      <c r="K1006" s="11">
        <v>2105</v>
      </c>
      <c r="N1006" t="s">
        <v>804</v>
      </c>
      <c r="Q1006" t="s">
        <v>257</v>
      </c>
      <c r="T1006" t="s">
        <v>171</v>
      </c>
      <c r="W1006" t="s">
        <v>854</v>
      </c>
      <c r="Z1006" t="s">
        <v>258</v>
      </c>
      <c r="AD1006">
        <v>0</v>
      </c>
      <c r="AG1006">
        <v>0</v>
      </c>
      <c r="AI1006" t="s">
        <v>796</v>
      </c>
      <c r="AJ1006">
        <v>20</v>
      </c>
      <c r="AL1006" t="s">
        <v>801</v>
      </c>
      <c r="AM1006">
        <v>20</v>
      </c>
      <c r="AO1006" t="s">
        <v>798</v>
      </c>
      <c r="AP1006">
        <v>20</v>
      </c>
      <c r="AR1006" t="s">
        <v>150</v>
      </c>
      <c r="AS1006">
        <v>20</v>
      </c>
      <c r="AU1006" t="s">
        <v>799</v>
      </c>
      <c r="AV1006">
        <v>20</v>
      </c>
      <c r="AX1006" t="s">
        <v>2241</v>
      </c>
    </row>
    <row r="1007" spans="1:50" x14ac:dyDescent="0.25">
      <c r="A1007" t="s">
        <v>2242</v>
      </c>
      <c r="B1007" t="s">
        <v>2243</v>
      </c>
      <c r="C1007" t="s">
        <v>142</v>
      </c>
      <c r="E1007" s="19">
        <v>80</v>
      </c>
      <c r="K1007" s="11">
        <v>2105</v>
      </c>
      <c r="N1007" t="s">
        <v>804</v>
      </c>
      <c r="Q1007" t="s">
        <v>257</v>
      </c>
      <c r="T1007" t="s">
        <v>171</v>
      </c>
      <c r="W1007" t="s">
        <v>854</v>
      </c>
      <c r="Z1007" t="s">
        <v>258</v>
      </c>
      <c r="AD1007">
        <v>0</v>
      </c>
      <c r="AG1007">
        <v>0</v>
      </c>
      <c r="AI1007" t="s">
        <v>800</v>
      </c>
      <c r="AJ1007">
        <v>0</v>
      </c>
      <c r="AL1007" t="s">
        <v>801</v>
      </c>
      <c r="AM1007">
        <v>20</v>
      </c>
      <c r="AO1007" t="s">
        <v>798</v>
      </c>
      <c r="AP1007">
        <v>20</v>
      </c>
      <c r="AR1007" t="s">
        <v>150</v>
      </c>
      <c r="AS1007">
        <v>20</v>
      </c>
      <c r="AU1007" t="s">
        <v>799</v>
      </c>
      <c r="AV1007">
        <v>20</v>
      </c>
      <c r="AX1007" t="s">
        <v>2244</v>
      </c>
    </row>
    <row r="1008" spans="1:50" x14ac:dyDescent="0.25">
      <c r="A1008" t="s">
        <v>2245</v>
      </c>
      <c r="B1008" t="s">
        <v>2246</v>
      </c>
      <c r="C1008" t="s">
        <v>142</v>
      </c>
      <c r="E1008" s="19">
        <v>100</v>
      </c>
      <c r="K1008" s="11">
        <v>2105</v>
      </c>
      <c r="N1008" t="s">
        <v>804</v>
      </c>
      <c r="Q1008" t="s">
        <v>257</v>
      </c>
      <c r="T1008" t="s">
        <v>171</v>
      </c>
      <c r="W1008" t="s">
        <v>854</v>
      </c>
      <c r="Z1008" t="s">
        <v>258</v>
      </c>
      <c r="AD1008">
        <v>0</v>
      </c>
      <c r="AG1008">
        <v>0</v>
      </c>
      <c r="AI1008" t="s">
        <v>796</v>
      </c>
      <c r="AJ1008">
        <v>20</v>
      </c>
      <c r="AL1008" t="s">
        <v>801</v>
      </c>
      <c r="AM1008">
        <v>20</v>
      </c>
      <c r="AO1008" t="s">
        <v>798</v>
      </c>
      <c r="AP1008">
        <v>20</v>
      </c>
      <c r="AR1008" t="s">
        <v>150</v>
      </c>
      <c r="AS1008">
        <v>20</v>
      </c>
      <c r="AU1008" t="s">
        <v>799</v>
      </c>
      <c r="AV1008">
        <v>20</v>
      </c>
    </row>
    <row r="1009" spans="1:50" x14ac:dyDescent="0.25">
      <c r="A1009" t="s">
        <v>2247</v>
      </c>
      <c r="B1009" t="s">
        <v>2248</v>
      </c>
      <c r="C1009" t="s">
        <v>142</v>
      </c>
      <c r="E1009" s="19">
        <v>100</v>
      </c>
      <c r="K1009" s="11">
        <v>2703</v>
      </c>
      <c r="N1009" t="s">
        <v>804</v>
      </c>
      <c r="Q1009" t="s">
        <v>197</v>
      </c>
      <c r="T1009" t="s">
        <v>162</v>
      </c>
      <c r="W1009" t="s">
        <v>854</v>
      </c>
      <c r="Z1009" t="s">
        <v>258</v>
      </c>
      <c r="AD1009">
        <v>0</v>
      </c>
      <c r="AG1009">
        <v>0</v>
      </c>
      <c r="AI1009" t="s">
        <v>796</v>
      </c>
      <c r="AJ1009">
        <v>20</v>
      </c>
      <c r="AL1009" t="s">
        <v>801</v>
      </c>
      <c r="AM1009">
        <v>20</v>
      </c>
      <c r="AO1009" t="s">
        <v>798</v>
      </c>
      <c r="AP1009">
        <v>20</v>
      </c>
      <c r="AR1009" t="s">
        <v>150</v>
      </c>
      <c r="AS1009">
        <v>20</v>
      </c>
      <c r="AU1009" t="s">
        <v>799</v>
      </c>
      <c r="AV1009">
        <v>20</v>
      </c>
    </row>
    <row r="1010" spans="1:50" x14ac:dyDescent="0.25">
      <c r="A1010" s="9">
        <v>43140.318842592591</v>
      </c>
      <c r="B1010" s="9">
        <v>43140.32503472222</v>
      </c>
      <c r="C1010" t="s">
        <v>142</v>
      </c>
      <c r="E1010" s="19">
        <v>100</v>
      </c>
      <c r="K1010" s="11">
        <v>2705</v>
      </c>
      <c r="N1010" t="s">
        <v>804</v>
      </c>
      <c r="Q1010" t="s">
        <v>197</v>
      </c>
      <c r="T1010" t="s">
        <v>259</v>
      </c>
      <c r="W1010" t="s">
        <v>805</v>
      </c>
      <c r="Z1010" t="s">
        <v>150</v>
      </c>
      <c r="AC1010" t="s">
        <v>796</v>
      </c>
      <c r="AD1010">
        <v>0</v>
      </c>
      <c r="AF1010" t="s">
        <v>801</v>
      </c>
      <c r="AG1010">
        <v>0</v>
      </c>
      <c r="AI1010" t="s">
        <v>796</v>
      </c>
      <c r="AJ1010">
        <v>20</v>
      </c>
      <c r="AL1010" t="s">
        <v>801</v>
      </c>
      <c r="AM1010">
        <v>20</v>
      </c>
      <c r="AO1010" t="s">
        <v>798</v>
      </c>
      <c r="AP1010">
        <v>20</v>
      </c>
      <c r="AR1010" t="s">
        <v>150</v>
      </c>
      <c r="AS1010">
        <v>20</v>
      </c>
      <c r="AU1010" t="s">
        <v>799</v>
      </c>
      <c r="AV1010">
        <v>20</v>
      </c>
    </row>
    <row r="1011" spans="1:50" x14ac:dyDescent="0.25">
      <c r="A1011" s="9">
        <v>43140.325196759259</v>
      </c>
      <c r="B1011" s="9">
        <v>43140.326863425929</v>
      </c>
      <c r="C1011" t="s">
        <v>142</v>
      </c>
      <c r="E1011" s="19">
        <v>100</v>
      </c>
      <c r="K1011" s="11">
        <v>2705</v>
      </c>
      <c r="N1011" t="s">
        <v>804</v>
      </c>
      <c r="Q1011" t="s">
        <v>197</v>
      </c>
      <c r="T1011" t="s">
        <v>339</v>
      </c>
      <c r="W1011" t="s">
        <v>805</v>
      </c>
      <c r="Z1011" t="s">
        <v>150</v>
      </c>
      <c r="AC1011" t="s">
        <v>796</v>
      </c>
      <c r="AD1011">
        <v>0</v>
      </c>
      <c r="AF1011" t="s">
        <v>801</v>
      </c>
      <c r="AG1011">
        <v>0</v>
      </c>
      <c r="AI1011" t="s">
        <v>796</v>
      </c>
      <c r="AJ1011">
        <v>20</v>
      </c>
      <c r="AL1011" t="s">
        <v>801</v>
      </c>
      <c r="AM1011">
        <v>20</v>
      </c>
      <c r="AO1011" t="s">
        <v>798</v>
      </c>
      <c r="AP1011">
        <v>20</v>
      </c>
      <c r="AR1011" t="s">
        <v>150</v>
      </c>
      <c r="AS1011">
        <v>20</v>
      </c>
      <c r="AU1011" t="s">
        <v>799</v>
      </c>
      <c r="AV1011">
        <v>20</v>
      </c>
    </row>
    <row r="1012" spans="1:50" x14ac:dyDescent="0.25">
      <c r="A1012" s="9">
        <v>43140.326979166668</v>
      </c>
      <c r="B1012" s="9">
        <v>43140.327800925923</v>
      </c>
      <c r="C1012" t="s">
        <v>142</v>
      </c>
      <c r="E1012" s="19">
        <v>100</v>
      </c>
      <c r="K1012" s="11">
        <v>2705</v>
      </c>
      <c r="N1012" t="s">
        <v>804</v>
      </c>
      <c r="Q1012" t="s">
        <v>197</v>
      </c>
      <c r="T1012" t="s">
        <v>339</v>
      </c>
      <c r="W1012" t="s">
        <v>805</v>
      </c>
      <c r="Z1012" t="s">
        <v>150</v>
      </c>
      <c r="AC1012" t="s">
        <v>796</v>
      </c>
      <c r="AD1012">
        <v>0</v>
      </c>
      <c r="AF1012" t="s">
        <v>801</v>
      </c>
      <c r="AG1012">
        <v>0</v>
      </c>
      <c r="AI1012" t="s">
        <v>796</v>
      </c>
      <c r="AJ1012">
        <v>20</v>
      </c>
      <c r="AL1012" t="s">
        <v>801</v>
      </c>
      <c r="AM1012">
        <v>20</v>
      </c>
      <c r="AO1012" t="s">
        <v>798</v>
      </c>
      <c r="AP1012">
        <v>20</v>
      </c>
      <c r="AR1012" t="s">
        <v>150</v>
      </c>
      <c r="AS1012">
        <v>20</v>
      </c>
      <c r="AU1012" t="s">
        <v>799</v>
      </c>
      <c r="AV1012">
        <v>20</v>
      </c>
    </row>
    <row r="1013" spans="1:50" x14ac:dyDescent="0.25">
      <c r="A1013" s="9">
        <v>43140.328576388885</v>
      </c>
      <c r="B1013" s="9">
        <v>43140.329502314817</v>
      </c>
      <c r="C1013" t="s">
        <v>142</v>
      </c>
      <c r="E1013" s="19">
        <v>100</v>
      </c>
      <c r="K1013" s="11">
        <v>2705</v>
      </c>
      <c r="N1013" t="s">
        <v>804</v>
      </c>
      <c r="Q1013" t="s">
        <v>197</v>
      </c>
      <c r="T1013" t="s">
        <v>339</v>
      </c>
      <c r="W1013" t="s">
        <v>805</v>
      </c>
      <c r="Z1013" t="s">
        <v>150</v>
      </c>
      <c r="AC1013" t="s">
        <v>796</v>
      </c>
      <c r="AD1013">
        <v>0</v>
      </c>
      <c r="AF1013" t="s">
        <v>801</v>
      </c>
      <c r="AG1013">
        <v>0</v>
      </c>
      <c r="AI1013" t="s">
        <v>796</v>
      </c>
      <c r="AJ1013">
        <v>20</v>
      </c>
      <c r="AL1013" t="s">
        <v>801</v>
      </c>
      <c r="AM1013">
        <v>20</v>
      </c>
      <c r="AO1013" t="s">
        <v>798</v>
      </c>
      <c r="AP1013">
        <v>20</v>
      </c>
      <c r="AR1013" t="s">
        <v>150</v>
      </c>
      <c r="AS1013">
        <v>20</v>
      </c>
      <c r="AU1013" t="s">
        <v>799</v>
      </c>
      <c r="AV1013">
        <v>20</v>
      </c>
    </row>
    <row r="1014" spans="1:50" x14ac:dyDescent="0.25">
      <c r="A1014" s="9">
        <v>43140.329629629632</v>
      </c>
      <c r="B1014" s="9">
        <v>43140.330590277779</v>
      </c>
      <c r="C1014" t="s">
        <v>142</v>
      </c>
      <c r="E1014" s="19">
        <v>100</v>
      </c>
      <c r="K1014" s="11">
        <v>2705</v>
      </c>
      <c r="N1014" t="s">
        <v>804</v>
      </c>
      <c r="Q1014" t="s">
        <v>197</v>
      </c>
      <c r="T1014" t="s">
        <v>339</v>
      </c>
      <c r="W1014" t="s">
        <v>805</v>
      </c>
      <c r="Z1014" t="s">
        <v>150</v>
      </c>
      <c r="AC1014" t="s">
        <v>796</v>
      </c>
      <c r="AD1014">
        <v>0</v>
      </c>
      <c r="AF1014" t="s">
        <v>801</v>
      </c>
      <c r="AG1014">
        <v>0</v>
      </c>
      <c r="AI1014" t="s">
        <v>796</v>
      </c>
      <c r="AJ1014">
        <v>20</v>
      </c>
      <c r="AL1014" t="s">
        <v>801</v>
      </c>
      <c r="AM1014">
        <v>20</v>
      </c>
      <c r="AO1014" t="s">
        <v>798</v>
      </c>
      <c r="AP1014">
        <v>20</v>
      </c>
      <c r="AR1014" t="s">
        <v>150</v>
      </c>
      <c r="AS1014">
        <v>20</v>
      </c>
      <c r="AU1014" t="s">
        <v>799</v>
      </c>
      <c r="AV1014">
        <v>20</v>
      </c>
    </row>
    <row r="1015" spans="1:50" x14ac:dyDescent="0.25">
      <c r="A1015" s="9">
        <v>43140.330671296295</v>
      </c>
      <c r="B1015" s="9">
        <v>43140.331365740742</v>
      </c>
      <c r="C1015" t="s">
        <v>142</v>
      </c>
      <c r="E1015" s="19">
        <v>100</v>
      </c>
      <c r="K1015" s="11">
        <v>2705</v>
      </c>
      <c r="N1015" t="s">
        <v>804</v>
      </c>
      <c r="Q1015" t="s">
        <v>197</v>
      </c>
      <c r="T1015" t="s">
        <v>339</v>
      </c>
      <c r="W1015" t="s">
        <v>854</v>
      </c>
      <c r="Z1015" t="s">
        <v>258</v>
      </c>
      <c r="AD1015">
        <v>0</v>
      </c>
      <c r="AG1015">
        <v>0</v>
      </c>
      <c r="AI1015" t="s">
        <v>796</v>
      </c>
      <c r="AJ1015">
        <v>20</v>
      </c>
      <c r="AL1015" t="s">
        <v>801</v>
      </c>
      <c r="AM1015">
        <v>20</v>
      </c>
      <c r="AO1015" t="s">
        <v>798</v>
      </c>
      <c r="AP1015">
        <v>20</v>
      </c>
      <c r="AR1015" t="s">
        <v>150</v>
      </c>
      <c r="AS1015">
        <v>20</v>
      </c>
      <c r="AU1015" t="s">
        <v>799</v>
      </c>
      <c r="AV1015">
        <v>20</v>
      </c>
    </row>
    <row r="1016" spans="1:50" x14ac:dyDescent="0.25">
      <c r="A1016" s="9">
        <v>43140.331886574073</v>
      </c>
      <c r="B1016" s="9">
        <v>43140.33289351852</v>
      </c>
      <c r="C1016" t="s">
        <v>142</v>
      </c>
      <c r="E1016" s="19">
        <v>100</v>
      </c>
      <c r="K1016" s="11">
        <v>2705</v>
      </c>
      <c r="N1016" t="s">
        <v>804</v>
      </c>
      <c r="Q1016" t="s">
        <v>197</v>
      </c>
      <c r="T1016" t="s">
        <v>339</v>
      </c>
      <c r="W1016" t="s">
        <v>805</v>
      </c>
      <c r="Z1016" t="s">
        <v>150</v>
      </c>
      <c r="AC1016" t="s">
        <v>796</v>
      </c>
      <c r="AD1016">
        <v>0</v>
      </c>
      <c r="AF1016" t="s">
        <v>801</v>
      </c>
      <c r="AG1016">
        <v>0</v>
      </c>
      <c r="AI1016" t="s">
        <v>796</v>
      </c>
      <c r="AJ1016">
        <v>20</v>
      </c>
      <c r="AL1016" t="s">
        <v>801</v>
      </c>
      <c r="AM1016">
        <v>20</v>
      </c>
      <c r="AO1016" t="s">
        <v>798</v>
      </c>
      <c r="AP1016">
        <v>20</v>
      </c>
      <c r="AR1016" t="s">
        <v>150</v>
      </c>
      <c r="AS1016">
        <v>20</v>
      </c>
      <c r="AU1016" t="s">
        <v>799</v>
      </c>
      <c r="AV1016">
        <v>20</v>
      </c>
    </row>
    <row r="1017" spans="1:50" x14ac:dyDescent="0.25">
      <c r="A1017" s="9">
        <v>43140.332974537036</v>
      </c>
      <c r="B1017" s="9">
        <v>43140.333599537036</v>
      </c>
      <c r="C1017" t="s">
        <v>142</v>
      </c>
      <c r="E1017" s="19">
        <v>100</v>
      </c>
      <c r="K1017" s="11">
        <v>2705</v>
      </c>
      <c r="N1017" t="s">
        <v>804</v>
      </c>
      <c r="Q1017" t="s">
        <v>197</v>
      </c>
      <c r="T1017" t="s">
        <v>339</v>
      </c>
      <c r="W1017" t="s">
        <v>805</v>
      </c>
      <c r="Z1017" t="s">
        <v>150</v>
      </c>
      <c r="AC1017" t="s">
        <v>796</v>
      </c>
      <c r="AD1017">
        <v>0</v>
      </c>
      <c r="AF1017" t="s">
        <v>801</v>
      </c>
      <c r="AG1017">
        <v>0</v>
      </c>
      <c r="AI1017" t="s">
        <v>796</v>
      </c>
      <c r="AJ1017">
        <v>20</v>
      </c>
      <c r="AL1017" t="s">
        <v>801</v>
      </c>
      <c r="AM1017">
        <v>20</v>
      </c>
      <c r="AO1017" t="s">
        <v>798</v>
      </c>
      <c r="AP1017">
        <v>20</v>
      </c>
      <c r="AR1017" t="s">
        <v>150</v>
      </c>
      <c r="AS1017">
        <v>20</v>
      </c>
      <c r="AU1017" t="s">
        <v>799</v>
      </c>
      <c r="AV1017">
        <v>20</v>
      </c>
    </row>
    <row r="1018" spans="1:50" x14ac:dyDescent="0.25">
      <c r="A1018" s="9">
        <v>43140.33390046296</v>
      </c>
      <c r="B1018" s="9">
        <v>43140.337187500001</v>
      </c>
      <c r="C1018" t="s">
        <v>142</v>
      </c>
      <c r="E1018" s="19">
        <v>100</v>
      </c>
      <c r="K1018" s="11">
        <v>2705</v>
      </c>
      <c r="N1018" t="s">
        <v>804</v>
      </c>
      <c r="Q1018" t="s">
        <v>197</v>
      </c>
      <c r="T1018" t="s">
        <v>339</v>
      </c>
      <c r="W1018" t="s">
        <v>854</v>
      </c>
      <c r="Z1018" t="s">
        <v>258</v>
      </c>
      <c r="AD1018">
        <v>0</v>
      </c>
      <c r="AG1018">
        <v>0</v>
      </c>
      <c r="AI1018" t="s">
        <v>796</v>
      </c>
      <c r="AJ1018">
        <v>20</v>
      </c>
      <c r="AL1018" t="s">
        <v>801</v>
      </c>
      <c r="AM1018">
        <v>20</v>
      </c>
      <c r="AO1018" t="s">
        <v>798</v>
      </c>
      <c r="AP1018">
        <v>20</v>
      </c>
      <c r="AR1018" t="s">
        <v>150</v>
      </c>
      <c r="AS1018">
        <v>20</v>
      </c>
      <c r="AU1018" t="s">
        <v>799</v>
      </c>
      <c r="AV1018">
        <v>20</v>
      </c>
    </row>
    <row r="1019" spans="1:50" x14ac:dyDescent="0.25">
      <c r="A1019" s="9">
        <v>43140.337268518517</v>
      </c>
      <c r="B1019" s="9">
        <v>43140.337708333333</v>
      </c>
      <c r="C1019" t="s">
        <v>142</v>
      </c>
      <c r="E1019" s="19">
        <v>100</v>
      </c>
      <c r="K1019" s="11">
        <v>2705</v>
      </c>
      <c r="N1019" t="s">
        <v>804</v>
      </c>
      <c r="Q1019" t="s">
        <v>197</v>
      </c>
      <c r="T1019" t="s">
        <v>339</v>
      </c>
      <c r="W1019" t="s">
        <v>854</v>
      </c>
      <c r="Z1019" t="s">
        <v>258</v>
      </c>
      <c r="AD1019">
        <v>0</v>
      </c>
      <c r="AG1019">
        <v>0</v>
      </c>
      <c r="AI1019" t="s">
        <v>796</v>
      </c>
      <c r="AJ1019">
        <v>20</v>
      </c>
      <c r="AL1019" t="s">
        <v>801</v>
      </c>
      <c r="AM1019">
        <v>20</v>
      </c>
      <c r="AO1019" t="s">
        <v>798</v>
      </c>
      <c r="AP1019">
        <v>20</v>
      </c>
      <c r="AR1019" t="s">
        <v>150</v>
      </c>
      <c r="AS1019">
        <v>20</v>
      </c>
      <c r="AU1019" t="s">
        <v>799</v>
      </c>
      <c r="AV1019">
        <v>20</v>
      </c>
    </row>
    <row r="1020" spans="1:50" x14ac:dyDescent="0.25">
      <c r="A1020" s="9">
        <v>43199.454236111109</v>
      </c>
      <c r="B1020" s="9">
        <v>43199.458761574075</v>
      </c>
      <c r="C1020" t="s">
        <v>142</v>
      </c>
      <c r="E1020" s="19">
        <v>80</v>
      </c>
      <c r="K1020" s="11">
        <v>2336</v>
      </c>
      <c r="N1020" t="s">
        <v>804</v>
      </c>
      <c r="Q1020" t="s">
        <v>146</v>
      </c>
      <c r="T1020" t="s">
        <v>162</v>
      </c>
      <c r="W1020" t="s">
        <v>854</v>
      </c>
      <c r="Z1020" t="s">
        <v>258</v>
      </c>
      <c r="AD1020">
        <v>0</v>
      </c>
      <c r="AG1020">
        <v>0</v>
      </c>
      <c r="AI1020" t="s">
        <v>800</v>
      </c>
      <c r="AJ1020">
        <v>0</v>
      </c>
      <c r="AL1020" t="s">
        <v>801</v>
      </c>
      <c r="AM1020">
        <v>20</v>
      </c>
      <c r="AO1020" t="s">
        <v>798</v>
      </c>
      <c r="AP1020">
        <v>20</v>
      </c>
      <c r="AR1020" t="s">
        <v>150</v>
      </c>
      <c r="AS1020">
        <v>20</v>
      </c>
      <c r="AU1020" t="s">
        <v>799</v>
      </c>
      <c r="AV1020">
        <v>20</v>
      </c>
      <c r="AX1020" t="s">
        <v>2249</v>
      </c>
    </row>
    <row r="1021" spans="1:50" x14ac:dyDescent="0.25">
      <c r="A1021" s="9">
        <v>43199.458877314813</v>
      </c>
      <c r="B1021" s="9">
        <v>43199.464039351849</v>
      </c>
      <c r="C1021" t="s">
        <v>142</v>
      </c>
      <c r="E1021" s="19">
        <v>100</v>
      </c>
      <c r="K1021" s="11">
        <v>2336</v>
      </c>
      <c r="N1021" t="s">
        <v>804</v>
      </c>
      <c r="Q1021" t="s">
        <v>146</v>
      </c>
      <c r="T1021" t="s">
        <v>795</v>
      </c>
      <c r="W1021" t="s">
        <v>805</v>
      </c>
      <c r="Z1021" t="s">
        <v>258</v>
      </c>
      <c r="AD1021">
        <v>0</v>
      </c>
      <c r="AG1021">
        <v>0</v>
      </c>
      <c r="AI1021" t="s">
        <v>796</v>
      </c>
      <c r="AJ1021">
        <v>20</v>
      </c>
      <c r="AL1021" t="s">
        <v>801</v>
      </c>
      <c r="AM1021">
        <v>20</v>
      </c>
      <c r="AO1021" t="s">
        <v>798</v>
      </c>
      <c r="AP1021">
        <v>20</v>
      </c>
      <c r="AR1021" t="s">
        <v>150</v>
      </c>
      <c r="AS1021">
        <v>20</v>
      </c>
      <c r="AU1021" t="s">
        <v>799</v>
      </c>
      <c r="AV1021">
        <v>20</v>
      </c>
      <c r="AX1021" t="s">
        <v>2250</v>
      </c>
    </row>
    <row r="1022" spans="1:50" x14ac:dyDescent="0.25">
      <c r="A1022" s="9">
        <v>43199.464131944442</v>
      </c>
      <c r="B1022" s="9">
        <v>43199.466493055559</v>
      </c>
      <c r="C1022" t="s">
        <v>142</v>
      </c>
      <c r="E1022" s="19">
        <v>100</v>
      </c>
      <c r="K1022" s="11">
        <v>2336</v>
      </c>
      <c r="N1022" t="s">
        <v>804</v>
      </c>
      <c r="Q1022" t="s">
        <v>146</v>
      </c>
      <c r="T1022" t="s">
        <v>795</v>
      </c>
      <c r="W1022" t="s">
        <v>805</v>
      </c>
      <c r="Z1022" t="s">
        <v>150</v>
      </c>
      <c r="AC1022" t="s">
        <v>796</v>
      </c>
      <c r="AD1022">
        <v>0</v>
      </c>
      <c r="AF1022" t="s">
        <v>801</v>
      </c>
      <c r="AG1022">
        <v>0</v>
      </c>
      <c r="AI1022" t="s">
        <v>796</v>
      </c>
      <c r="AJ1022">
        <v>20</v>
      </c>
      <c r="AL1022" t="s">
        <v>801</v>
      </c>
      <c r="AM1022">
        <v>20</v>
      </c>
      <c r="AO1022" t="s">
        <v>798</v>
      </c>
      <c r="AP1022">
        <v>20</v>
      </c>
      <c r="AR1022" t="s">
        <v>150</v>
      </c>
      <c r="AS1022">
        <v>20</v>
      </c>
      <c r="AU1022" t="s">
        <v>799</v>
      </c>
      <c r="AV1022">
        <v>20</v>
      </c>
      <c r="AX1022" t="s">
        <v>2251</v>
      </c>
    </row>
    <row r="1023" spans="1:50" x14ac:dyDescent="0.25">
      <c r="A1023" s="9">
        <v>43199.466574074075</v>
      </c>
      <c r="B1023" s="9">
        <v>43199.507708333331</v>
      </c>
      <c r="C1023" t="s">
        <v>142</v>
      </c>
      <c r="E1023" s="19">
        <v>100</v>
      </c>
      <c r="K1023" s="11">
        <v>2336</v>
      </c>
      <c r="N1023" t="s">
        <v>804</v>
      </c>
      <c r="Q1023" t="s">
        <v>146</v>
      </c>
      <c r="T1023" t="s">
        <v>162</v>
      </c>
      <c r="W1023" t="s">
        <v>854</v>
      </c>
      <c r="Z1023" t="s">
        <v>258</v>
      </c>
      <c r="AD1023">
        <v>0</v>
      </c>
      <c r="AG1023">
        <v>0</v>
      </c>
      <c r="AI1023" t="s">
        <v>796</v>
      </c>
      <c r="AJ1023">
        <v>20</v>
      </c>
      <c r="AL1023" t="s">
        <v>801</v>
      </c>
      <c r="AM1023">
        <v>20</v>
      </c>
      <c r="AO1023" t="s">
        <v>798</v>
      </c>
      <c r="AP1023">
        <v>20</v>
      </c>
      <c r="AR1023" t="s">
        <v>150</v>
      </c>
      <c r="AS1023">
        <v>20</v>
      </c>
      <c r="AU1023" t="s">
        <v>799</v>
      </c>
      <c r="AV1023">
        <v>20</v>
      </c>
      <c r="AX1023" t="s">
        <v>2252</v>
      </c>
    </row>
    <row r="1024" spans="1:50" x14ac:dyDescent="0.25">
      <c r="A1024" s="9">
        <v>43199.508657407408</v>
      </c>
      <c r="B1024" s="9">
        <v>43199.51357638889</v>
      </c>
      <c r="C1024" t="s">
        <v>142</v>
      </c>
      <c r="E1024" s="19">
        <v>40</v>
      </c>
      <c r="K1024" s="11">
        <v>2336</v>
      </c>
      <c r="N1024" t="s">
        <v>804</v>
      </c>
      <c r="Q1024" t="s">
        <v>146</v>
      </c>
      <c r="T1024" t="s">
        <v>162</v>
      </c>
      <c r="W1024" t="s">
        <v>854</v>
      </c>
      <c r="Z1024" t="s">
        <v>258</v>
      </c>
      <c r="AD1024">
        <v>0</v>
      </c>
      <c r="AG1024">
        <v>0</v>
      </c>
      <c r="AI1024" t="s">
        <v>800</v>
      </c>
      <c r="AJ1024">
        <v>0</v>
      </c>
      <c r="AL1024" t="s">
        <v>855</v>
      </c>
      <c r="AM1024">
        <v>0</v>
      </c>
      <c r="AO1024" t="s">
        <v>798</v>
      </c>
      <c r="AP1024">
        <v>20</v>
      </c>
      <c r="AR1024" t="s">
        <v>150</v>
      </c>
      <c r="AS1024">
        <v>20</v>
      </c>
      <c r="AU1024" t="s">
        <v>258</v>
      </c>
      <c r="AV1024">
        <v>0</v>
      </c>
      <c r="AX1024" t="s">
        <v>2253</v>
      </c>
    </row>
    <row r="1025" spans="1:50" x14ac:dyDescent="0.25">
      <c r="A1025" s="9">
        <v>43199.604178240741</v>
      </c>
      <c r="B1025" s="9">
        <v>43199.609016203707</v>
      </c>
      <c r="C1025" t="s">
        <v>142</v>
      </c>
      <c r="E1025" s="19">
        <v>100</v>
      </c>
      <c r="K1025" s="11">
        <v>2336</v>
      </c>
      <c r="N1025" t="s">
        <v>804</v>
      </c>
      <c r="Q1025" t="s">
        <v>146</v>
      </c>
      <c r="T1025" t="s">
        <v>162</v>
      </c>
      <c r="W1025" t="s">
        <v>854</v>
      </c>
      <c r="Z1025" t="s">
        <v>258</v>
      </c>
      <c r="AD1025">
        <v>0</v>
      </c>
      <c r="AG1025">
        <v>0</v>
      </c>
      <c r="AI1025" t="s">
        <v>796</v>
      </c>
      <c r="AJ1025">
        <v>20</v>
      </c>
      <c r="AL1025" t="s">
        <v>801</v>
      </c>
      <c r="AM1025">
        <v>20</v>
      </c>
      <c r="AO1025" t="s">
        <v>798</v>
      </c>
      <c r="AP1025">
        <v>20</v>
      </c>
      <c r="AR1025" t="s">
        <v>150</v>
      </c>
      <c r="AS1025">
        <v>20</v>
      </c>
      <c r="AU1025" t="s">
        <v>799</v>
      </c>
      <c r="AV1025">
        <v>20</v>
      </c>
    </row>
    <row r="1026" spans="1:50" x14ac:dyDescent="0.25">
      <c r="A1026" s="9">
        <v>43199.633518518516</v>
      </c>
      <c r="B1026" s="9">
        <v>43199.634293981479</v>
      </c>
      <c r="C1026" t="s">
        <v>142</v>
      </c>
      <c r="E1026" s="19">
        <v>100</v>
      </c>
      <c r="K1026" s="11">
        <v>2356</v>
      </c>
      <c r="N1026" t="s">
        <v>804</v>
      </c>
      <c r="Q1026" t="s">
        <v>146</v>
      </c>
      <c r="T1026" t="s">
        <v>162</v>
      </c>
      <c r="W1026" t="s">
        <v>854</v>
      </c>
      <c r="Z1026" t="s">
        <v>258</v>
      </c>
      <c r="AD1026">
        <v>0</v>
      </c>
      <c r="AG1026">
        <v>0</v>
      </c>
      <c r="AI1026" t="s">
        <v>796</v>
      </c>
      <c r="AJ1026">
        <v>20</v>
      </c>
      <c r="AL1026" t="s">
        <v>801</v>
      </c>
      <c r="AM1026">
        <v>20</v>
      </c>
      <c r="AO1026" t="s">
        <v>798</v>
      </c>
      <c r="AP1026">
        <v>20</v>
      </c>
      <c r="AR1026" t="s">
        <v>150</v>
      </c>
      <c r="AS1026">
        <v>20</v>
      </c>
      <c r="AU1026" t="s">
        <v>799</v>
      </c>
      <c r="AV1026">
        <v>20</v>
      </c>
    </row>
    <row r="1027" spans="1:50" x14ac:dyDescent="0.25">
      <c r="A1027" s="9">
        <v>43199.611724537041</v>
      </c>
      <c r="B1027" s="9">
        <v>43199.644745370373</v>
      </c>
      <c r="C1027" t="s">
        <v>142</v>
      </c>
      <c r="E1027" s="19">
        <v>80</v>
      </c>
      <c r="K1027" s="11">
        <v>2336</v>
      </c>
      <c r="N1027" t="s">
        <v>804</v>
      </c>
      <c r="Q1027" t="s">
        <v>146</v>
      </c>
      <c r="T1027" t="s">
        <v>795</v>
      </c>
      <c r="W1027" t="s">
        <v>805</v>
      </c>
      <c r="Z1027" t="s">
        <v>150</v>
      </c>
      <c r="AC1027" t="s">
        <v>800</v>
      </c>
      <c r="AD1027">
        <v>0</v>
      </c>
      <c r="AF1027" t="s">
        <v>801</v>
      </c>
      <c r="AG1027">
        <v>0</v>
      </c>
      <c r="AI1027" t="s">
        <v>796</v>
      </c>
      <c r="AJ1027">
        <v>20</v>
      </c>
      <c r="AL1027" t="s">
        <v>801</v>
      </c>
      <c r="AM1027">
        <v>20</v>
      </c>
      <c r="AO1027" t="s">
        <v>258</v>
      </c>
      <c r="AP1027">
        <v>0</v>
      </c>
      <c r="AR1027" t="s">
        <v>150</v>
      </c>
      <c r="AS1027">
        <v>20</v>
      </c>
      <c r="AU1027" t="s">
        <v>799</v>
      </c>
      <c r="AV1027">
        <v>20</v>
      </c>
      <c r="AX1027" t="s">
        <v>2254</v>
      </c>
    </row>
    <row r="1028" spans="1:50" x14ac:dyDescent="0.25">
      <c r="A1028" s="9">
        <v>43229.449525462966</v>
      </c>
      <c r="B1028" s="9">
        <v>43229.453368055554</v>
      </c>
      <c r="C1028" t="s">
        <v>142</v>
      </c>
      <c r="E1028" s="19">
        <v>80</v>
      </c>
      <c r="K1028" s="11">
        <v>2207</v>
      </c>
      <c r="N1028" t="s">
        <v>804</v>
      </c>
      <c r="Q1028" t="s">
        <v>197</v>
      </c>
      <c r="T1028" t="s">
        <v>171</v>
      </c>
      <c r="W1028" t="s">
        <v>854</v>
      </c>
      <c r="Z1028" t="s">
        <v>258</v>
      </c>
      <c r="AD1028">
        <v>0</v>
      </c>
      <c r="AG1028">
        <v>0</v>
      </c>
      <c r="AI1028" t="s">
        <v>800</v>
      </c>
      <c r="AJ1028">
        <v>0</v>
      </c>
      <c r="AL1028" t="s">
        <v>801</v>
      </c>
      <c r="AM1028">
        <v>20</v>
      </c>
      <c r="AO1028" t="s">
        <v>798</v>
      </c>
      <c r="AP1028">
        <v>20</v>
      </c>
      <c r="AR1028" t="s">
        <v>150</v>
      </c>
      <c r="AS1028">
        <v>20</v>
      </c>
      <c r="AU1028" t="s">
        <v>799</v>
      </c>
      <c r="AV1028">
        <v>20</v>
      </c>
      <c r="AX1028" t="s">
        <v>2255</v>
      </c>
    </row>
    <row r="1029" spans="1:50" x14ac:dyDescent="0.25">
      <c r="A1029" s="9">
        <v>43229.453564814816</v>
      </c>
      <c r="B1029" s="9">
        <v>43229.454687500001</v>
      </c>
      <c r="C1029" t="s">
        <v>142</v>
      </c>
      <c r="E1029" s="19">
        <v>100</v>
      </c>
      <c r="K1029" s="11">
        <v>2207</v>
      </c>
      <c r="N1029" t="s">
        <v>804</v>
      </c>
      <c r="Q1029" t="s">
        <v>197</v>
      </c>
      <c r="T1029" t="s">
        <v>171</v>
      </c>
      <c r="W1029" t="s">
        <v>805</v>
      </c>
      <c r="Z1029" t="s">
        <v>150</v>
      </c>
      <c r="AC1029" t="s">
        <v>796</v>
      </c>
      <c r="AD1029">
        <v>0</v>
      </c>
      <c r="AF1029" t="s">
        <v>801</v>
      </c>
      <c r="AG1029">
        <v>0</v>
      </c>
      <c r="AI1029" t="s">
        <v>796</v>
      </c>
      <c r="AJ1029">
        <v>20</v>
      </c>
      <c r="AL1029" t="s">
        <v>801</v>
      </c>
      <c r="AM1029">
        <v>20</v>
      </c>
      <c r="AO1029" t="s">
        <v>798</v>
      </c>
      <c r="AP1029">
        <v>20</v>
      </c>
      <c r="AR1029" t="s">
        <v>150</v>
      </c>
      <c r="AS1029">
        <v>20</v>
      </c>
      <c r="AU1029" t="s">
        <v>799</v>
      </c>
      <c r="AV1029">
        <v>20</v>
      </c>
      <c r="AX1029" t="s">
        <v>2256</v>
      </c>
    </row>
    <row r="1030" spans="1:50" x14ac:dyDescent="0.25">
      <c r="A1030" s="9">
        <v>43229.454907407409</v>
      </c>
      <c r="B1030" s="9">
        <v>43229.455810185187</v>
      </c>
      <c r="C1030" t="s">
        <v>142</v>
      </c>
      <c r="E1030" s="19">
        <v>100</v>
      </c>
      <c r="K1030" s="11">
        <v>2207</v>
      </c>
      <c r="N1030" t="s">
        <v>804</v>
      </c>
      <c r="Q1030" t="s">
        <v>197</v>
      </c>
      <c r="T1030" t="s">
        <v>171</v>
      </c>
      <c r="W1030" t="s">
        <v>854</v>
      </c>
      <c r="Z1030" t="s">
        <v>258</v>
      </c>
      <c r="AD1030">
        <v>0</v>
      </c>
      <c r="AG1030">
        <v>0</v>
      </c>
      <c r="AI1030" t="s">
        <v>796</v>
      </c>
      <c r="AJ1030">
        <v>20</v>
      </c>
      <c r="AL1030" t="s">
        <v>801</v>
      </c>
      <c r="AM1030">
        <v>20</v>
      </c>
      <c r="AO1030" t="s">
        <v>798</v>
      </c>
      <c r="AP1030">
        <v>20</v>
      </c>
      <c r="AR1030" t="s">
        <v>150</v>
      </c>
      <c r="AS1030">
        <v>20</v>
      </c>
      <c r="AU1030" t="s">
        <v>799</v>
      </c>
      <c r="AV1030">
        <v>20</v>
      </c>
      <c r="AX1030" t="s">
        <v>2257</v>
      </c>
    </row>
    <row r="1031" spans="1:50" x14ac:dyDescent="0.25">
      <c r="A1031" s="9">
        <v>43229.455914351849</v>
      </c>
      <c r="B1031" s="9">
        <v>43229.456724537034</v>
      </c>
      <c r="C1031" t="s">
        <v>142</v>
      </c>
      <c r="E1031" s="19">
        <v>100</v>
      </c>
      <c r="K1031" s="11">
        <v>2207</v>
      </c>
      <c r="N1031" t="s">
        <v>804</v>
      </c>
      <c r="Q1031" t="s">
        <v>197</v>
      </c>
      <c r="T1031" t="s">
        <v>339</v>
      </c>
      <c r="W1031" t="s">
        <v>854</v>
      </c>
      <c r="Z1031" t="s">
        <v>258</v>
      </c>
      <c r="AD1031">
        <v>0</v>
      </c>
      <c r="AG1031">
        <v>0</v>
      </c>
      <c r="AI1031" t="s">
        <v>796</v>
      </c>
      <c r="AJ1031">
        <v>20</v>
      </c>
      <c r="AL1031" t="s">
        <v>801</v>
      </c>
      <c r="AM1031">
        <v>20</v>
      </c>
      <c r="AO1031" t="s">
        <v>798</v>
      </c>
      <c r="AP1031">
        <v>20</v>
      </c>
      <c r="AR1031" t="s">
        <v>150</v>
      </c>
      <c r="AS1031">
        <v>20</v>
      </c>
      <c r="AU1031" t="s">
        <v>799</v>
      </c>
      <c r="AV1031">
        <v>20</v>
      </c>
      <c r="AX1031" t="s">
        <v>2258</v>
      </c>
    </row>
    <row r="1032" spans="1:50" x14ac:dyDescent="0.25">
      <c r="A1032" s="9">
        <v>43229.456793981481</v>
      </c>
      <c r="B1032" s="9">
        <v>43229.457488425927</v>
      </c>
      <c r="C1032" t="s">
        <v>142</v>
      </c>
      <c r="E1032" s="19">
        <v>100</v>
      </c>
      <c r="K1032" s="11">
        <v>2207</v>
      </c>
      <c r="N1032" t="s">
        <v>804</v>
      </c>
      <c r="Q1032" t="s">
        <v>197</v>
      </c>
      <c r="T1032" t="s">
        <v>171</v>
      </c>
      <c r="W1032" t="s">
        <v>854</v>
      </c>
      <c r="Z1032" t="s">
        <v>258</v>
      </c>
      <c r="AD1032">
        <v>0</v>
      </c>
      <c r="AG1032">
        <v>0</v>
      </c>
      <c r="AI1032" t="s">
        <v>796</v>
      </c>
      <c r="AJ1032">
        <v>20</v>
      </c>
      <c r="AL1032" t="s">
        <v>801</v>
      </c>
      <c r="AM1032">
        <v>20</v>
      </c>
      <c r="AO1032" t="s">
        <v>798</v>
      </c>
      <c r="AP1032">
        <v>20</v>
      </c>
      <c r="AR1032" t="s">
        <v>150</v>
      </c>
      <c r="AS1032">
        <v>20</v>
      </c>
      <c r="AU1032" t="s">
        <v>799</v>
      </c>
      <c r="AV1032">
        <v>20</v>
      </c>
      <c r="AX1032" t="s">
        <v>2259</v>
      </c>
    </row>
    <row r="1033" spans="1:50" x14ac:dyDescent="0.25">
      <c r="A1033" s="9">
        <v>43229.457685185182</v>
      </c>
      <c r="B1033" s="9">
        <v>43229.458449074074</v>
      </c>
      <c r="C1033" t="s">
        <v>142</v>
      </c>
      <c r="E1033" s="19">
        <v>100</v>
      </c>
      <c r="K1033" s="11">
        <v>2207</v>
      </c>
      <c r="N1033" t="s">
        <v>804</v>
      </c>
      <c r="Q1033" t="s">
        <v>197</v>
      </c>
      <c r="T1033" t="s">
        <v>171</v>
      </c>
      <c r="W1033" t="s">
        <v>805</v>
      </c>
      <c r="Z1033" t="s">
        <v>150</v>
      </c>
      <c r="AC1033" t="s">
        <v>796</v>
      </c>
      <c r="AD1033">
        <v>0</v>
      </c>
      <c r="AF1033" t="s">
        <v>801</v>
      </c>
      <c r="AG1033">
        <v>0</v>
      </c>
      <c r="AI1033" t="s">
        <v>796</v>
      </c>
      <c r="AJ1033">
        <v>20</v>
      </c>
      <c r="AL1033" t="s">
        <v>801</v>
      </c>
      <c r="AM1033">
        <v>20</v>
      </c>
      <c r="AO1033" t="s">
        <v>798</v>
      </c>
      <c r="AP1033">
        <v>20</v>
      </c>
      <c r="AR1033" t="s">
        <v>150</v>
      </c>
      <c r="AS1033">
        <v>20</v>
      </c>
      <c r="AU1033" t="s">
        <v>799</v>
      </c>
      <c r="AV1033">
        <v>20</v>
      </c>
      <c r="AX1033" t="s">
        <v>2260</v>
      </c>
    </row>
    <row r="1034" spans="1:50" x14ac:dyDescent="0.25">
      <c r="A1034" s="9">
        <v>43229.460138888891</v>
      </c>
      <c r="B1034" s="9">
        <v>43229.461400462962</v>
      </c>
      <c r="C1034" t="s">
        <v>142</v>
      </c>
      <c r="E1034" s="19">
        <v>80</v>
      </c>
      <c r="K1034" s="11">
        <v>2207</v>
      </c>
      <c r="N1034" t="s">
        <v>804</v>
      </c>
      <c r="Q1034" t="s">
        <v>197</v>
      </c>
      <c r="T1034" t="s">
        <v>339</v>
      </c>
      <c r="W1034" t="s">
        <v>805</v>
      </c>
      <c r="Z1034" t="s">
        <v>150</v>
      </c>
      <c r="AC1034" t="s">
        <v>796</v>
      </c>
      <c r="AD1034">
        <v>0</v>
      </c>
      <c r="AF1034" t="s">
        <v>797</v>
      </c>
      <c r="AG1034">
        <v>0</v>
      </c>
      <c r="AI1034" t="s">
        <v>796</v>
      </c>
      <c r="AJ1034">
        <v>20</v>
      </c>
      <c r="AL1034" t="s">
        <v>797</v>
      </c>
      <c r="AM1034">
        <v>0</v>
      </c>
      <c r="AO1034" t="s">
        <v>798</v>
      </c>
      <c r="AP1034">
        <v>20</v>
      </c>
      <c r="AR1034" t="s">
        <v>150</v>
      </c>
      <c r="AS1034">
        <v>20</v>
      </c>
      <c r="AU1034" t="s">
        <v>799</v>
      </c>
      <c r="AV1034">
        <v>20</v>
      </c>
      <c r="AX1034" t="s">
        <v>2261</v>
      </c>
    </row>
    <row r="1035" spans="1:50" x14ac:dyDescent="0.25">
      <c r="A1035" s="9">
        <v>43229.461562500001</v>
      </c>
      <c r="B1035" s="9">
        <v>43229.462210648147</v>
      </c>
      <c r="C1035" t="s">
        <v>142</v>
      </c>
      <c r="E1035" s="19">
        <v>100</v>
      </c>
      <c r="K1035" s="11">
        <v>2207</v>
      </c>
      <c r="N1035" t="s">
        <v>804</v>
      </c>
      <c r="Q1035" t="s">
        <v>197</v>
      </c>
      <c r="T1035" t="s">
        <v>171</v>
      </c>
      <c r="W1035" t="s">
        <v>854</v>
      </c>
      <c r="Z1035" t="s">
        <v>258</v>
      </c>
      <c r="AD1035">
        <v>0</v>
      </c>
      <c r="AG1035">
        <v>0</v>
      </c>
      <c r="AI1035" t="s">
        <v>796</v>
      </c>
      <c r="AJ1035">
        <v>20</v>
      </c>
      <c r="AL1035" t="s">
        <v>801</v>
      </c>
      <c r="AM1035">
        <v>20</v>
      </c>
      <c r="AO1035" t="s">
        <v>798</v>
      </c>
      <c r="AP1035">
        <v>20</v>
      </c>
      <c r="AR1035" t="s">
        <v>150</v>
      </c>
      <c r="AS1035">
        <v>20</v>
      </c>
      <c r="AU1035" t="s">
        <v>799</v>
      </c>
      <c r="AV1035">
        <v>20</v>
      </c>
      <c r="AX1035" t="s">
        <v>2262</v>
      </c>
    </row>
    <row r="1036" spans="1:50" x14ac:dyDescent="0.25">
      <c r="A1036" s="9">
        <v>43229.462407407409</v>
      </c>
      <c r="B1036" s="9">
        <v>43229.463252314818</v>
      </c>
      <c r="C1036" t="s">
        <v>142</v>
      </c>
      <c r="E1036" s="19">
        <v>100</v>
      </c>
      <c r="K1036" s="11">
        <v>2207</v>
      </c>
      <c r="N1036" t="s">
        <v>804</v>
      </c>
      <c r="Q1036" t="s">
        <v>197</v>
      </c>
      <c r="T1036" t="s">
        <v>171</v>
      </c>
      <c r="W1036" t="s">
        <v>854</v>
      </c>
      <c r="Z1036" t="s">
        <v>150</v>
      </c>
      <c r="AC1036" t="s">
        <v>796</v>
      </c>
      <c r="AD1036">
        <v>0</v>
      </c>
      <c r="AF1036" t="s">
        <v>801</v>
      </c>
      <c r="AG1036">
        <v>0</v>
      </c>
      <c r="AI1036" t="s">
        <v>796</v>
      </c>
      <c r="AJ1036">
        <v>20</v>
      </c>
      <c r="AL1036" t="s">
        <v>801</v>
      </c>
      <c r="AM1036">
        <v>20</v>
      </c>
      <c r="AO1036" t="s">
        <v>798</v>
      </c>
      <c r="AP1036">
        <v>20</v>
      </c>
      <c r="AR1036" t="s">
        <v>150</v>
      </c>
      <c r="AS1036">
        <v>20</v>
      </c>
      <c r="AU1036" t="s">
        <v>799</v>
      </c>
      <c r="AV1036">
        <v>20</v>
      </c>
      <c r="AX1036" t="s">
        <v>2263</v>
      </c>
    </row>
    <row r="1037" spans="1:50" x14ac:dyDescent="0.25">
      <c r="A1037" s="9">
        <v>43260.589236111111</v>
      </c>
      <c r="B1037" s="9">
        <v>43260.591481481482</v>
      </c>
      <c r="C1037" t="s">
        <v>142</v>
      </c>
      <c r="E1037" s="19">
        <v>100</v>
      </c>
      <c r="K1037" s="11">
        <v>2217</v>
      </c>
      <c r="N1037" t="s">
        <v>804</v>
      </c>
      <c r="Q1037" t="s">
        <v>146</v>
      </c>
      <c r="T1037" t="s">
        <v>795</v>
      </c>
      <c r="W1037" t="s">
        <v>805</v>
      </c>
      <c r="Z1037" t="s">
        <v>150</v>
      </c>
      <c r="AC1037" t="s">
        <v>796</v>
      </c>
      <c r="AD1037">
        <v>0</v>
      </c>
      <c r="AF1037" t="s">
        <v>801</v>
      </c>
      <c r="AG1037">
        <v>0</v>
      </c>
      <c r="AI1037" t="s">
        <v>796</v>
      </c>
      <c r="AJ1037">
        <v>20</v>
      </c>
      <c r="AL1037" t="s">
        <v>801</v>
      </c>
      <c r="AM1037">
        <v>20</v>
      </c>
      <c r="AO1037" t="s">
        <v>798</v>
      </c>
      <c r="AP1037">
        <v>20</v>
      </c>
      <c r="AR1037" t="s">
        <v>150</v>
      </c>
      <c r="AS1037">
        <v>20</v>
      </c>
      <c r="AU1037" t="s">
        <v>799</v>
      </c>
      <c r="AV1037">
        <v>20</v>
      </c>
      <c r="AX1037">
        <v>111110221</v>
      </c>
    </row>
    <row r="1038" spans="1:50" x14ac:dyDescent="0.25">
      <c r="A1038" s="9">
        <v>43260.591851851852</v>
      </c>
      <c r="B1038" s="9">
        <v>43260.593275462961</v>
      </c>
      <c r="C1038" t="s">
        <v>142</v>
      </c>
      <c r="E1038" s="19">
        <v>100</v>
      </c>
      <c r="K1038" s="11">
        <v>2217</v>
      </c>
      <c r="N1038" t="s">
        <v>804</v>
      </c>
      <c r="Q1038" t="s">
        <v>146</v>
      </c>
      <c r="T1038" t="s">
        <v>162</v>
      </c>
      <c r="W1038" t="s">
        <v>854</v>
      </c>
      <c r="Z1038" t="s">
        <v>150</v>
      </c>
      <c r="AC1038" t="s">
        <v>796</v>
      </c>
      <c r="AD1038">
        <v>0</v>
      </c>
      <c r="AF1038" t="s">
        <v>801</v>
      </c>
      <c r="AG1038">
        <v>0</v>
      </c>
      <c r="AI1038" t="s">
        <v>796</v>
      </c>
      <c r="AJ1038">
        <v>20</v>
      </c>
      <c r="AL1038" t="s">
        <v>801</v>
      </c>
      <c r="AM1038">
        <v>20</v>
      </c>
      <c r="AO1038" t="s">
        <v>798</v>
      </c>
      <c r="AP1038">
        <v>20</v>
      </c>
      <c r="AR1038" t="s">
        <v>150</v>
      </c>
      <c r="AS1038">
        <v>20</v>
      </c>
      <c r="AU1038" t="s">
        <v>799</v>
      </c>
      <c r="AV1038">
        <v>20</v>
      </c>
      <c r="AX1038">
        <v>600640919</v>
      </c>
    </row>
    <row r="1039" spans="1:50" x14ac:dyDescent="0.25">
      <c r="A1039" s="9">
        <v>43260.593553240738</v>
      </c>
      <c r="B1039" s="9">
        <v>43260.59648148148</v>
      </c>
      <c r="C1039" t="s">
        <v>142</v>
      </c>
      <c r="E1039" s="19">
        <v>60</v>
      </c>
      <c r="K1039" s="11">
        <v>2217</v>
      </c>
      <c r="N1039" t="s">
        <v>804</v>
      </c>
      <c r="Q1039" t="s">
        <v>146</v>
      </c>
      <c r="T1039" t="s">
        <v>162</v>
      </c>
      <c r="W1039" t="s">
        <v>805</v>
      </c>
      <c r="Z1039" t="s">
        <v>150</v>
      </c>
      <c r="AC1039" t="s">
        <v>796</v>
      </c>
      <c r="AD1039">
        <v>0</v>
      </c>
      <c r="AF1039" t="s">
        <v>801</v>
      </c>
      <c r="AG1039">
        <v>0</v>
      </c>
      <c r="AI1039" t="s">
        <v>796</v>
      </c>
      <c r="AJ1039">
        <v>20</v>
      </c>
      <c r="AL1039" t="s">
        <v>797</v>
      </c>
      <c r="AM1039">
        <v>0</v>
      </c>
      <c r="AO1039" t="s">
        <v>258</v>
      </c>
      <c r="AP1039">
        <v>0</v>
      </c>
      <c r="AR1039" t="s">
        <v>150</v>
      </c>
      <c r="AS1039">
        <v>20</v>
      </c>
      <c r="AU1039" t="s">
        <v>799</v>
      </c>
      <c r="AV1039">
        <v>20</v>
      </c>
      <c r="AX1039">
        <v>113140711</v>
      </c>
    </row>
    <row r="1040" spans="1:50" x14ac:dyDescent="0.25">
      <c r="A1040" s="9">
        <v>43260.596701388888</v>
      </c>
      <c r="B1040" s="9">
        <v>43260.597569444442</v>
      </c>
      <c r="C1040" t="s">
        <v>142</v>
      </c>
      <c r="E1040" s="19">
        <v>80</v>
      </c>
      <c r="K1040" s="11">
        <v>2217</v>
      </c>
      <c r="N1040" t="s">
        <v>804</v>
      </c>
      <c r="Q1040" t="s">
        <v>146</v>
      </c>
      <c r="T1040" t="s">
        <v>162</v>
      </c>
      <c r="W1040" t="s">
        <v>805</v>
      </c>
      <c r="Z1040" t="s">
        <v>150</v>
      </c>
      <c r="AC1040" t="s">
        <v>796</v>
      </c>
      <c r="AD1040">
        <v>0</v>
      </c>
      <c r="AF1040" t="s">
        <v>801</v>
      </c>
      <c r="AG1040">
        <v>0</v>
      </c>
      <c r="AI1040" t="s">
        <v>796</v>
      </c>
      <c r="AJ1040">
        <v>20</v>
      </c>
      <c r="AL1040" t="s">
        <v>801</v>
      </c>
      <c r="AM1040">
        <v>20</v>
      </c>
      <c r="AO1040" t="s">
        <v>258</v>
      </c>
      <c r="AP1040">
        <v>0</v>
      </c>
      <c r="AR1040" t="s">
        <v>150</v>
      </c>
      <c r="AS1040">
        <v>20</v>
      </c>
      <c r="AU1040" t="s">
        <v>799</v>
      </c>
      <c r="AV1040">
        <v>20</v>
      </c>
      <c r="AX1040">
        <v>113140711</v>
      </c>
    </row>
    <row r="1041" spans="1:50" x14ac:dyDescent="0.25">
      <c r="A1041" s="9">
        <v>43260.597719907404</v>
      </c>
      <c r="B1041" s="9">
        <v>43260.598738425928</v>
      </c>
      <c r="C1041" t="s">
        <v>142</v>
      </c>
      <c r="E1041" s="19">
        <v>100</v>
      </c>
      <c r="K1041" s="11">
        <v>2217</v>
      </c>
      <c r="N1041" t="s">
        <v>804</v>
      </c>
      <c r="Q1041" t="s">
        <v>146</v>
      </c>
      <c r="T1041" t="s">
        <v>162</v>
      </c>
      <c r="W1041" t="s">
        <v>805</v>
      </c>
      <c r="Z1041" t="s">
        <v>150</v>
      </c>
      <c r="AC1041" t="s">
        <v>796</v>
      </c>
      <c r="AD1041">
        <v>0</v>
      </c>
      <c r="AF1041" t="s">
        <v>801</v>
      </c>
      <c r="AG1041">
        <v>0</v>
      </c>
      <c r="AI1041" t="s">
        <v>796</v>
      </c>
      <c r="AJ1041">
        <v>20</v>
      </c>
      <c r="AL1041" t="s">
        <v>801</v>
      </c>
      <c r="AM1041">
        <v>20</v>
      </c>
      <c r="AO1041" t="s">
        <v>798</v>
      </c>
      <c r="AP1041">
        <v>20</v>
      </c>
      <c r="AR1041" t="s">
        <v>150</v>
      </c>
      <c r="AS1041">
        <v>20</v>
      </c>
      <c r="AU1041" t="s">
        <v>799</v>
      </c>
      <c r="AV1041">
        <v>20</v>
      </c>
      <c r="AX1041">
        <v>118760490</v>
      </c>
    </row>
    <row r="1042" spans="1:50" x14ac:dyDescent="0.25">
      <c r="A1042" s="9">
        <v>43260.598900462966</v>
      </c>
      <c r="B1042" s="9">
        <v>43260.601388888892</v>
      </c>
      <c r="C1042" t="s">
        <v>142</v>
      </c>
      <c r="E1042" s="19">
        <v>80</v>
      </c>
      <c r="K1042" s="11">
        <v>2217</v>
      </c>
      <c r="N1042" t="s">
        <v>804</v>
      </c>
      <c r="Q1042" t="s">
        <v>146</v>
      </c>
      <c r="T1042" t="s">
        <v>162</v>
      </c>
      <c r="W1042" t="s">
        <v>854</v>
      </c>
      <c r="Z1042" t="s">
        <v>150</v>
      </c>
      <c r="AC1042" t="s">
        <v>796</v>
      </c>
      <c r="AD1042">
        <v>0</v>
      </c>
      <c r="AF1042" t="s">
        <v>801</v>
      </c>
      <c r="AG1042">
        <v>0</v>
      </c>
      <c r="AI1042" t="s">
        <v>796</v>
      </c>
      <c r="AJ1042">
        <v>20</v>
      </c>
      <c r="AL1042" t="s">
        <v>801</v>
      </c>
      <c r="AM1042">
        <v>20</v>
      </c>
      <c r="AO1042" t="s">
        <v>798</v>
      </c>
      <c r="AP1042">
        <v>20</v>
      </c>
      <c r="AR1042" t="s">
        <v>258</v>
      </c>
      <c r="AS1042">
        <v>0</v>
      </c>
      <c r="AU1042" t="s">
        <v>799</v>
      </c>
      <c r="AV1042">
        <v>20</v>
      </c>
      <c r="AX1042">
        <v>109990407</v>
      </c>
    </row>
    <row r="1043" spans="1:50" x14ac:dyDescent="0.25">
      <c r="A1043" s="9">
        <v>43260.6016087963</v>
      </c>
      <c r="B1043" s="9">
        <v>43260.60297453704</v>
      </c>
      <c r="C1043" t="s">
        <v>142</v>
      </c>
      <c r="E1043" s="19">
        <v>80</v>
      </c>
      <c r="K1043" s="11">
        <v>2217</v>
      </c>
      <c r="N1043" t="s">
        <v>804</v>
      </c>
      <c r="Q1043" t="s">
        <v>146</v>
      </c>
      <c r="T1043" t="s">
        <v>162</v>
      </c>
      <c r="W1043" t="s">
        <v>854</v>
      </c>
      <c r="Z1043" t="s">
        <v>258</v>
      </c>
      <c r="AD1043">
        <v>0</v>
      </c>
      <c r="AG1043">
        <v>0</v>
      </c>
      <c r="AI1043" t="s">
        <v>796</v>
      </c>
      <c r="AJ1043">
        <v>20</v>
      </c>
      <c r="AL1043" t="s">
        <v>797</v>
      </c>
      <c r="AM1043">
        <v>0</v>
      </c>
      <c r="AO1043" t="s">
        <v>798</v>
      </c>
      <c r="AP1043">
        <v>20</v>
      </c>
      <c r="AR1043" t="s">
        <v>150</v>
      </c>
      <c r="AS1043">
        <v>20</v>
      </c>
      <c r="AU1043" t="s">
        <v>799</v>
      </c>
      <c r="AV1043">
        <v>20</v>
      </c>
      <c r="AX1043">
        <v>107680229</v>
      </c>
    </row>
    <row r="1044" spans="1:50" x14ac:dyDescent="0.25">
      <c r="A1044" s="9">
        <v>43260.603090277778</v>
      </c>
      <c r="B1044" s="9">
        <v>43260.604490740741</v>
      </c>
      <c r="C1044" t="s">
        <v>142</v>
      </c>
      <c r="E1044" s="19">
        <v>100</v>
      </c>
      <c r="K1044" s="11">
        <v>2217</v>
      </c>
      <c r="N1044" t="s">
        <v>804</v>
      </c>
      <c r="Q1044" t="s">
        <v>146</v>
      </c>
      <c r="T1044" t="s">
        <v>162</v>
      </c>
      <c r="W1044" t="s">
        <v>854</v>
      </c>
      <c r="Z1044" t="s">
        <v>150</v>
      </c>
      <c r="AC1044" t="s">
        <v>796</v>
      </c>
      <c r="AD1044">
        <v>0</v>
      </c>
      <c r="AF1044" t="s">
        <v>801</v>
      </c>
      <c r="AG1044">
        <v>0</v>
      </c>
      <c r="AI1044" t="s">
        <v>796</v>
      </c>
      <c r="AJ1044">
        <v>20</v>
      </c>
      <c r="AL1044" t="s">
        <v>801</v>
      </c>
      <c r="AM1044">
        <v>20</v>
      </c>
      <c r="AO1044" t="s">
        <v>798</v>
      </c>
      <c r="AP1044">
        <v>20</v>
      </c>
      <c r="AR1044" t="s">
        <v>150</v>
      </c>
      <c r="AS1044">
        <v>20</v>
      </c>
      <c r="AU1044" t="s">
        <v>799</v>
      </c>
      <c r="AV1044">
        <v>20</v>
      </c>
      <c r="AX1044">
        <v>6087835</v>
      </c>
    </row>
    <row r="1045" spans="1:50" x14ac:dyDescent="0.25">
      <c r="A1045" s="9">
        <v>43260.604710648149</v>
      </c>
      <c r="B1045" s="9">
        <v>43260.606203703705</v>
      </c>
      <c r="C1045" t="s">
        <v>142</v>
      </c>
      <c r="E1045" s="19">
        <v>80</v>
      </c>
      <c r="K1045" s="11">
        <v>2217</v>
      </c>
      <c r="N1045" t="s">
        <v>804</v>
      </c>
      <c r="Q1045" t="s">
        <v>146</v>
      </c>
      <c r="T1045" t="s">
        <v>162</v>
      </c>
      <c r="W1045" t="s">
        <v>805</v>
      </c>
      <c r="Z1045" t="s">
        <v>150</v>
      </c>
      <c r="AC1045" t="s">
        <v>796</v>
      </c>
      <c r="AD1045">
        <v>0</v>
      </c>
      <c r="AF1045" t="s">
        <v>801</v>
      </c>
      <c r="AG1045">
        <v>0</v>
      </c>
      <c r="AI1045" t="s">
        <v>796</v>
      </c>
      <c r="AJ1045">
        <v>20</v>
      </c>
      <c r="AL1045" t="s">
        <v>801</v>
      </c>
      <c r="AM1045">
        <v>20</v>
      </c>
      <c r="AO1045" t="s">
        <v>798</v>
      </c>
      <c r="AP1045">
        <v>20</v>
      </c>
      <c r="AR1045" t="s">
        <v>150</v>
      </c>
      <c r="AS1045">
        <v>20</v>
      </c>
      <c r="AU1045" t="s">
        <v>258</v>
      </c>
      <c r="AV1045">
        <v>0</v>
      </c>
      <c r="AX1045" t="s">
        <v>2264</v>
      </c>
    </row>
    <row r="1046" spans="1:50" x14ac:dyDescent="0.25">
      <c r="A1046" s="9">
        <v>43260.606516203705</v>
      </c>
      <c r="B1046" s="9">
        <v>43260.607395833336</v>
      </c>
      <c r="C1046" t="s">
        <v>142</v>
      </c>
      <c r="E1046" s="19">
        <v>100</v>
      </c>
      <c r="K1046" s="11">
        <v>2217</v>
      </c>
      <c r="N1046" t="s">
        <v>804</v>
      </c>
      <c r="Q1046" t="s">
        <v>146</v>
      </c>
      <c r="T1046" t="s">
        <v>171</v>
      </c>
      <c r="W1046" t="s">
        <v>805</v>
      </c>
      <c r="Z1046" t="s">
        <v>150</v>
      </c>
      <c r="AC1046" t="s">
        <v>796</v>
      </c>
      <c r="AD1046">
        <v>0</v>
      </c>
      <c r="AF1046" t="s">
        <v>801</v>
      </c>
      <c r="AG1046">
        <v>0</v>
      </c>
      <c r="AI1046" t="s">
        <v>796</v>
      </c>
      <c r="AJ1046">
        <v>20</v>
      </c>
      <c r="AL1046" t="s">
        <v>801</v>
      </c>
      <c r="AM1046">
        <v>20</v>
      </c>
      <c r="AO1046" t="s">
        <v>798</v>
      </c>
      <c r="AP1046">
        <v>20</v>
      </c>
      <c r="AR1046" t="s">
        <v>150</v>
      </c>
      <c r="AS1046">
        <v>20</v>
      </c>
      <c r="AU1046" t="s">
        <v>799</v>
      </c>
      <c r="AV1046">
        <v>20</v>
      </c>
      <c r="AX1046">
        <v>109380935</v>
      </c>
    </row>
    <row r="1047" spans="1:50" x14ac:dyDescent="0.25">
      <c r="A1047" s="9">
        <v>43290.607905092591</v>
      </c>
      <c r="B1047" s="9">
        <v>43290.609247685185</v>
      </c>
      <c r="C1047" t="s">
        <v>142</v>
      </c>
      <c r="E1047" s="19">
        <v>100</v>
      </c>
      <c r="K1047" s="11">
        <v>2761</v>
      </c>
      <c r="N1047" t="s">
        <v>804</v>
      </c>
      <c r="Q1047" t="s">
        <v>146</v>
      </c>
      <c r="T1047" t="s">
        <v>2006</v>
      </c>
      <c r="W1047" t="s">
        <v>854</v>
      </c>
      <c r="Z1047" t="s">
        <v>150</v>
      </c>
      <c r="AC1047" t="s">
        <v>796</v>
      </c>
      <c r="AD1047">
        <v>0</v>
      </c>
      <c r="AF1047" t="s">
        <v>801</v>
      </c>
      <c r="AG1047">
        <v>0</v>
      </c>
      <c r="AI1047" t="s">
        <v>796</v>
      </c>
      <c r="AJ1047">
        <v>20</v>
      </c>
      <c r="AL1047" t="s">
        <v>801</v>
      </c>
      <c r="AM1047">
        <v>20</v>
      </c>
      <c r="AO1047" t="s">
        <v>798</v>
      </c>
      <c r="AP1047">
        <v>20</v>
      </c>
      <c r="AR1047" t="s">
        <v>150</v>
      </c>
      <c r="AS1047">
        <v>20</v>
      </c>
      <c r="AU1047" t="s">
        <v>799</v>
      </c>
      <c r="AV1047">
        <v>20</v>
      </c>
    </row>
    <row r="1048" spans="1:50" x14ac:dyDescent="0.25">
      <c r="A1048" s="9">
        <v>43290.609467592592</v>
      </c>
      <c r="B1048" s="9">
        <v>43290.609918981485</v>
      </c>
      <c r="C1048" t="s">
        <v>142</v>
      </c>
      <c r="E1048" s="19">
        <v>100</v>
      </c>
      <c r="K1048" s="11">
        <v>2761</v>
      </c>
      <c r="N1048" t="s">
        <v>804</v>
      </c>
      <c r="Q1048" t="s">
        <v>146</v>
      </c>
      <c r="T1048" t="s">
        <v>795</v>
      </c>
      <c r="W1048" t="s">
        <v>854</v>
      </c>
      <c r="Z1048" t="s">
        <v>150</v>
      </c>
      <c r="AC1048" t="s">
        <v>796</v>
      </c>
      <c r="AD1048">
        <v>0</v>
      </c>
      <c r="AF1048" t="s">
        <v>801</v>
      </c>
      <c r="AG1048">
        <v>0</v>
      </c>
      <c r="AI1048" t="s">
        <v>796</v>
      </c>
      <c r="AJ1048">
        <v>20</v>
      </c>
      <c r="AL1048" t="s">
        <v>801</v>
      </c>
      <c r="AM1048">
        <v>20</v>
      </c>
      <c r="AO1048" t="s">
        <v>798</v>
      </c>
      <c r="AP1048">
        <v>20</v>
      </c>
      <c r="AR1048" t="s">
        <v>150</v>
      </c>
      <c r="AS1048">
        <v>20</v>
      </c>
      <c r="AU1048" t="s">
        <v>799</v>
      </c>
      <c r="AV1048">
        <v>20</v>
      </c>
    </row>
    <row r="1049" spans="1:50" x14ac:dyDescent="0.25">
      <c r="A1049" s="9">
        <v>43290.610011574077</v>
      </c>
      <c r="B1049" s="9">
        <v>43290.610763888886</v>
      </c>
      <c r="C1049" t="s">
        <v>142</v>
      </c>
      <c r="E1049" s="19">
        <v>100</v>
      </c>
      <c r="K1049" s="11">
        <v>2761</v>
      </c>
      <c r="N1049" t="s">
        <v>804</v>
      </c>
      <c r="Q1049" t="s">
        <v>146</v>
      </c>
      <c r="T1049" t="s">
        <v>795</v>
      </c>
      <c r="W1049" t="s">
        <v>805</v>
      </c>
      <c r="Z1049" t="s">
        <v>150</v>
      </c>
      <c r="AC1049" t="s">
        <v>800</v>
      </c>
      <c r="AD1049">
        <v>0</v>
      </c>
      <c r="AF1049" t="s">
        <v>801</v>
      </c>
      <c r="AG1049">
        <v>0</v>
      </c>
      <c r="AI1049" t="s">
        <v>796</v>
      </c>
      <c r="AJ1049">
        <v>20</v>
      </c>
      <c r="AL1049" t="s">
        <v>801</v>
      </c>
      <c r="AM1049">
        <v>20</v>
      </c>
      <c r="AO1049" t="s">
        <v>798</v>
      </c>
      <c r="AP1049">
        <v>20</v>
      </c>
      <c r="AR1049" t="s">
        <v>150</v>
      </c>
      <c r="AS1049">
        <v>20</v>
      </c>
      <c r="AU1049" t="s">
        <v>799</v>
      </c>
      <c r="AV1049">
        <v>20</v>
      </c>
    </row>
    <row r="1050" spans="1:50" x14ac:dyDescent="0.25">
      <c r="A1050" s="9">
        <v>43290.610868055555</v>
      </c>
      <c r="B1050" s="9">
        <v>43290.611400462964</v>
      </c>
      <c r="C1050" t="s">
        <v>142</v>
      </c>
      <c r="E1050" s="19">
        <v>100</v>
      </c>
      <c r="K1050" s="11">
        <v>2761</v>
      </c>
      <c r="N1050" t="s">
        <v>804</v>
      </c>
      <c r="Q1050" t="s">
        <v>146</v>
      </c>
      <c r="T1050" t="s">
        <v>795</v>
      </c>
      <c r="W1050" t="s">
        <v>805</v>
      </c>
      <c r="Z1050" t="s">
        <v>150</v>
      </c>
      <c r="AC1050" t="s">
        <v>800</v>
      </c>
      <c r="AD1050">
        <v>0</v>
      </c>
      <c r="AF1050" t="s">
        <v>801</v>
      </c>
      <c r="AG1050">
        <v>0</v>
      </c>
      <c r="AI1050" t="s">
        <v>796</v>
      </c>
      <c r="AJ1050">
        <v>20</v>
      </c>
      <c r="AL1050" t="s">
        <v>801</v>
      </c>
      <c r="AM1050">
        <v>20</v>
      </c>
      <c r="AO1050" t="s">
        <v>798</v>
      </c>
      <c r="AP1050">
        <v>20</v>
      </c>
      <c r="AR1050" t="s">
        <v>150</v>
      </c>
      <c r="AS1050">
        <v>20</v>
      </c>
      <c r="AU1050" t="s">
        <v>799</v>
      </c>
      <c r="AV1050">
        <v>20</v>
      </c>
    </row>
    <row r="1051" spans="1:50" x14ac:dyDescent="0.25">
      <c r="A1051" s="9">
        <v>43290.61146990741</v>
      </c>
      <c r="B1051" s="9">
        <v>43290.611886574072</v>
      </c>
      <c r="C1051" t="s">
        <v>142</v>
      </c>
      <c r="E1051" s="19">
        <v>100</v>
      </c>
      <c r="K1051" s="11">
        <v>2761</v>
      </c>
      <c r="N1051" t="s">
        <v>804</v>
      </c>
      <c r="Q1051" t="s">
        <v>146</v>
      </c>
      <c r="T1051" t="s">
        <v>795</v>
      </c>
      <c r="W1051" t="s">
        <v>805</v>
      </c>
      <c r="Z1051" t="s">
        <v>150</v>
      </c>
      <c r="AC1051" t="s">
        <v>800</v>
      </c>
      <c r="AD1051">
        <v>0</v>
      </c>
      <c r="AF1051" t="s">
        <v>797</v>
      </c>
      <c r="AG1051">
        <v>0</v>
      </c>
      <c r="AI1051" t="s">
        <v>796</v>
      </c>
      <c r="AJ1051">
        <v>20</v>
      </c>
      <c r="AL1051" t="s">
        <v>801</v>
      </c>
      <c r="AM1051">
        <v>20</v>
      </c>
      <c r="AO1051" t="s">
        <v>798</v>
      </c>
      <c r="AP1051">
        <v>20</v>
      </c>
      <c r="AR1051" t="s">
        <v>150</v>
      </c>
      <c r="AS1051">
        <v>20</v>
      </c>
      <c r="AU1051" t="s">
        <v>799</v>
      </c>
      <c r="AV1051">
        <v>20</v>
      </c>
    </row>
    <row r="1052" spans="1:50" x14ac:dyDescent="0.25">
      <c r="A1052" s="9">
        <v>43290.612233796295</v>
      </c>
      <c r="B1052" s="9">
        <v>43290.612662037034</v>
      </c>
      <c r="C1052" t="s">
        <v>142</v>
      </c>
      <c r="E1052" s="19">
        <v>100</v>
      </c>
      <c r="K1052" s="11">
        <v>2761</v>
      </c>
      <c r="N1052" t="s">
        <v>804</v>
      </c>
      <c r="Q1052" t="s">
        <v>146</v>
      </c>
      <c r="T1052" t="s">
        <v>162</v>
      </c>
      <c r="W1052" t="s">
        <v>854</v>
      </c>
      <c r="Z1052" t="s">
        <v>150</v>
      </c>
      <c r="AC1052" t="s">
        <v>796</v>
      </c>
      <c r="AD1052">
        <v>0</v>
      </c>
      <c r="AF1052" t="s">
        <v>801</v>
      </c>
      <c r="AG1052">
        <v>0</v>
      </c>
      <c r="AI1052" t="s">
        <v>796</v>
      </c>
      <c r="AJ1052">
        <v>20</v>
      </c>
      <c r="AL1052" t="s">
        <v>801</v>
      </c>
      <c r="AM1052">
        <v>20</v>
      </c>
      <c r="AO1052" t="s">
        <v>798</v>
      </c>
      <c r="AP1052">
        <v>20</v>
      </c>
      <c r="AR1052" t="s">
        <v>150</v>
      </c>
      <c r="AS1052">
        <v>20</v>
      </c>
      <c r="AU1052" t="s">
        <v>799</v>
      </c>
      <c r="AV1052">
        <v>20</v>
      </c>
    </row>
    <row r="1053" spans="1:50" x14ac:dyDescent="0.25">
      <c r="A1053" s="9">
        <v>43290.61409722222</v>
      </c>
      <c r="B1053" s="9">
        <v>43290.614432870374</v>
      </c>
      <c r="C1053" t="s">
        <v>142</v>
      </c>
      <c r="E1053" s="19">
        <v>100</v>
      </c>
      <c r="K1053" s="11">
        <v>2761</v>
      </c>
      <c r="N1053" t="s">
        <v>804</v>
      </c>
      <c r="Q1053" t="s">
        <v>146</v>
      </c>
      <c r="T1053" t="s">
        <v>162</v>
      </c>
      <c r="W1053" t="s">
        <v>854</v>
      </c>
      <c r="Z1053" t="s">
        <v>150</v>
      </c>
      <c r="AC1053" t="s">
        <v>796</v>
      </c>
      <c r="AD1053">
        <v>0</v>
      </c>
      <c r="AF1053" t="s">
        <v>801</v>
      </c>
      <c r="AG1053">
        <v>0</v>
      </c>
      <c r="AI1053" t="s">
        <v>796</v>
      </c>
      <c r="AJ1053">
        <v>20</v>
      </c>
      <c r="AL1053" t="s">
        <v>801</v>
      </c>
      <c r="AM1053">
        <v>20</v>
      </c>
      <c r="AO1053" t="s">
        <v>798</v>
      </c>
      <c r="AP1053">
        <v>20</v>
      </c>
      <c r="AR1053" t="s">
        <v>150</v>
      </c>
      <c r="AS1053">
        <v>20</v>
      </c>
      <c r="AU1053" t="s">
        <v>799</v>
      </c>
      <c r="AV1053">
        <v>20</v>
      </c>
    </row>
    <row r="1054" spans="1:50" x14ac:dyDescent="0.25">
      <c r="A1054" s="9">
        <v>43382.339826388888</v>
      </c>
      <c r="B1054" s="9">
        <v>43382.362604166665</v>
      </c>
      <c r="C1054" t="s">
        <v>142</v>
      </c>
      <c r="E1054" s="19">
        <v>100</v>
      </c>
      <c r="K1054" s="11">
        <v>2634</v>
      </c>
      <c r="N1054" t="s">
        <v>804</v>
      </c>
      <c r="Q1054" t="s">
        <v>146</v>
      </c>
      <c r="T1054" t="s">
        <v>795</v>
      </c>
      <c r="W1054" t="s">
        <v>854</v>
      </c>
      <c r="Z1054" t="s">
        <v>258</v>
      </c>
      <c r="AD1054">
        <v>0</v>
      </c>
      <c r="AG1054">
        <v>0</v>
      </c>
      <c r="AI1054" t="s">
        <v>796</v>
      </c>
      <c r="AJ1054">
        <v>20</v>
      </c>
      <c r="AL1054" t="s">
        <v>801</v>
      </c>
      <c r="AM1054">
        <v>20</v>
      </c>
      <c r="AO1054" t="s">
        <v>798</v>
      </c>
      <c r="AP1054">
        <v>20</v>
      </c>
      <c r="AR1054" t="s">
        <v>150</v>
      </c>
      <c r="AS1054">
        <v>20</v>
      </c>
      <c r="AU1054" t="s">
        <v>799</v>
      </c>
      <c r="AV1054">
        <v>20</v>
      </c>
    </row>
    <row r="1055" spans="1:50" x14ac:dyDescent="0.25">
      <c r="A1055" s="9">
        <v>43382.363182870373</v>
      </c>
      <c r="B1055" s="9">
        <v>43382.364131944443</v>
      </c>
      <c r="C1055" t="s">
        <v>142</v>
      </c>
      <c r="E1055" s="19">
        <v>100</v>
      </c>
      <c r="K1055" s="11">
        <v>2634</v>
      </c>
      <c r="N1055" t="s">
        <v>804</v>
      </c>
      <c r="Q1055" t="s">
        <v>146</v>
      </c>
      <c r="T1055" t="s">
        <v>795</v>
      </c>
      <c r="W1055" t="s">
        <v>854</v>
      </c>
      <c r="Z1055" t="s">
        <v>258</v>
      </c>
      <c r="AD1055">
        <v>0</v>
      </c>
      <c r="AG1055">
        <v>0</v>
      </c>
      <c r="AI1055" t="s">
        <v>796</v>
      </c>
      <c r="AJ1055">
        <v>20</v>
      </c>
      <c r="AL1055" t="s">
        <v>801</v>
      </c>
      <c r="AM1055">
        <v>20</v>
      </c>
      <c r="AO1055" t="s">
        <v>798</v>
      </c>
      <c r="AP1055">
        <v>20</v>
      </c>
      <c r="AR1055" t="s">
        <v>150</v>
      </c>
      <c r="AS1055">
        <v>20</v>
      </c>
      <c r="AU1055" t="s">
        <v>799</v>
      </c>
      <c r="AV1055">
        <v>20</v>
      </c>
    </row>
    <row r="1056" spans="1:50" x14ac:dyDescent="0.25">
      <c r="A1056" s="9">
        <v>43382.364374999997</v>
      </c>
      <c r="B1056" s="9">
        <v>43382.364918981482</v>
      </c>
      <c r="C1056" t="s">
        <v>142</v>
      </c>
      <c r="E1056" s="19">
        <v>100</v>
      </c>
      <c r="K1056" s="11">
        <v>2634</v>
      </c>
      <c r="N1056" t="s">
        <v>804</v>
      </c>
      <c r="Q1056" t="s">
        <v>146</v>
      </c>
      <c r="T1056" t="s">
        <v>795</v>
      </c>
      <c r="W1056" t="s">
        <v>854</v>
      </c>
      <c r="Z1056" t="s">
        <v>258</v>
      </c>
      <c r="AD1056">
        <v>0</v>
      </c>
      <c r="AG1056">
        <v>0</v>
      </c>
      <c r="AI1056" t="s">
        <v>796</v>
      </c>
      <c r="AJ1056">
        <v>20</v>
      </c>
      <c r="AL1056" t="s">
        <v>801</v>
      </c>
      <c r="AM1056">
        <v>20</v>
      </c>
      <c r="AO1056" t="s">
        <v>798</v>
      </c>
      <c r="AP1056">
        <v>20</v>
      </c>
      <c r="AR1056" t="s">
        <v>150</v>
      </c>
      <c r="AS1056">
        <v>20</v>
      </c>
      <c r="AU1056" t="s">
        <v>799</v>
      </c>
      <c r="AV1056">
        <v>20</v>
      </c>
    </row>
    <row r="1057" spans="1:50" x14ac:dyDescent="0.25">
      <c r="A1057" s="9">
        <v>43382.36515046296</v>
      </c>
      <c r="B1057" s="9">
        <v>43382.365717592591</v>
      </c>
      <c r="C1057" t="s">
        <v>142</v>
      </c>
      <c r="E1057" s="19">
        <v>100</v>
      </c>
      <c r="K1057" s="11">
        <v>2634</v>
      </c>
      <c r="N1057" t="s">
        <v>804</v>
      </c>
      <c r="Q1057" t="s">
        <v>146</v>
      </c>
      <c r="T1057" t="s">
        <v>795</v>
      </c>
      <c r="W1057" t="s">
        <v>854</v>
      </c>
      <c r="Z1057" t="s">
        <v>258</v>
      </c>
      <c r="AD1057">
        <v>0</v>
      </c>
      <c r="AG1057">
        <v>0</v>
      </c>
      <c r="AI1057" t="s">
        <v>796</v>
      </c>
      <c r="AJ1057">
        <v>20</v>
      </c>
      <c r="AL1057" t="s">
        <v>801</v>
      </c>
      <c r="AM1057">
        <v>20</v>
      </c>
      <c r="AO1057" t="s">
        <v>798</v>
      </c>
      <c r="AP1057">
        <v>20</v>
      </c>
      <c r="AR1057" t="s">
        <v>150</v>
      </c>
      <c r="AS1057">
        <v>20</v>
      </c>
      <c r="AU1057" t="s">
        <v>799</v>
      </c>
      <c r="AV1057">
        <v>20</v>
      </c>
    </row>
    <row r="1058" spans="1:50" x14ac:dyDescent="0.25">
      <c r="A1058" s="9">
        <v>43382.365810185183</v>
      </c>
      <c r="B1058" s="9">
        <v>43382.367106481484</v>
      </c>
      <c r="C1058" t="s">
        <v>142</v>
      </c>
      <c r="E1058" s="19">
        <v>60</v>
      </c>
      <c r="K1058" s="11">
        <v>2634</v>
      </c>
      <c r="N1058" t="s">
        <v>804</v>
      </c>
      <c r="Q1058" t="s">
        <v>146</v>
      </c>
      <c r="T1058" t="s">
        <v>795</v>
      </c>
      <c r="W1058" t="s">
        <v>854</v>
      </c>
      <c r="Z1058" t="s">
        <v>258</v>
      </c>
      <c r="AD1058">
        <v>0</v>
      </c>
      <c r="AG1058">
        <v>0</v>
      </c>
      <c r="AI1058" t="s">
        <v>796</v>
      </c>
      <c r="AJ1058">
        <v>20</v>
      </c>
      <c r="AL1058" t="s">
        <v>797</v>
      </c>
      <c r="AM1058">
        <v>0</v>
      </c>
      <c r="AO1058" t="s">
        <v>798</v>
      </c>
      <c r="AP1058">
        <v>20</v>
      </c>
      <c r="AR1058" t="s">
        <v>258</v>
      </c>
      <c r="AS1058">
        <v>0</v>
      </c>
      <c r="AU1058" t="s">
        <v>799</v>
      </c>
      <c r="AV1058">
        <v>20</v>
      </c>
    </row>
    <row r="1059" spans="1:50" x14ac:dyDescent="0.25">
      <c r="A1059" s="9">
        <v>43382.367731481485</v>
      </c>
      <c r="B1059" s="9">
        <v>43382.368414351855</v>
      </c>
      <c r="C1059" t="s">
        <v>142</v>
      </c>
      <c r="E1059" s="19">
        <v>100</v>
      </c>
      <c r="K1059" s="11">
        <v>2634</v>
      </c>
      <c r="N1059" t="s">
        <v>804</v>
      </c>
      <c r="Q1059" t="s">
        <v>146</v>
      </c>
      <c r="T1059" t="s">
        <v>795</v>
      </c>
      <c r="W1059" t="s">
        <v>854</v>
      </c>
      <c r="Z1059" t="s">
        <v>258</v>
      </c>
      <c r="AD1059">
        <v>0</v>
      </c>
      <c r="AG1059">
        <v>0</v>
      </c>
      <c r="AI1059" t="s">
        <v>796</v>
      </c>
      <c r="AJ1059">
        <v>20</v>
      </c>
      <c r="AL1059" t="s">
        <v>801</v>
      </c>
      <c r="AM1059">
        <v>20</v>
      </c>
      <c r="AO1059" t="s">
        <v>798</v>
      </c>
      <c r="AP1059">
        <v>20</v>
      </c>
      <c r="AR1059" t="s">
        <v>150</v>
      </c>
      <c r="AS1059">
        <v>20</v>
      </c>
      <c r="AU1059" t="s">
        <v>799</v>
      </c>
      <c r="AV1059">
        <v>20</v>
      </c>
    </row>
    <row r="1060" spans="1:50" x14ac:dyDescent="0.25">
      <c r="A1060" s="9">
        <v>43382.368541666663</v>
      </c>
      <c r="B1060" s="9">
        <v>43382.369340277779</v>
      </c>
      <c r="C1060" t="s">
        <v>142</v>
      </c>
      <c r="E1060" s="19">
        <v>80</v>
      </c>
      <c r="K1060" s="11">
        <v>2634</v>
      </c>
      <c r="N1060" t="s">
        <v>804</v>
      </c>
      <c r="Q1060" t="s">
        <v>146</v>
      </c>
      <c r="T1060" t="s">
        <v>795</v>
      </c>
      <c r="W1060" t="s">
        <v>854</v>
      </c>
      <c r="Z1060" t="s">
        <v>258</v>
      </c>
      <c r="AD1060">
        <v>0</v>
      </c>
      <c r="AG1060">
        <v>0</v>
      </c>
      <c r="AI1060" t="s">
        <v>796</v>
      </c>
      <c r="AJ1060">
        <v>20</v>
      </c>
      <c r="AL1060" t="s">
        <v>797</v>
      </c>
      <c r="AM1060">
        <v>0</v>
      </c>
      <c r="AO1060" t="s">
        <v>798</v>
      </c>
      <c r="AP1060">
        <v>20</v>
      </c>
      <c r="AR1060" t="s">
        <v>150</v>
      </c>
      <c r="AS1060">
        <v>20</v>
      </c>
      <c r="AU1060" t="s">
        <v>799</v>
      </c>
      <c r="AV1060">
        <v>20</v>
      </c>
    </row>
    <row r="1061" spans="1:50" x14ac:dyDescent="0.25">
      <c r="A1061" s="9">
        <v>43382.369560185187</v>
      </c>
      <c r="B1061" s="9">
        <v>43382.370138888888</v>
      </c>
      <c r="C1061" t="s">
        <v>142</v>
      </c>
      <c r="E1061" s="19">
        <v>100</v>
      </c>
      <c r="K1061" s="11">
        <v>2634</v>
      </c>
      <c r="N1061" t="s">
        <v>804</v>
      </c>
      <c r="Q1061" t="s">
        <v>146</v>
      </c>
      <c r="T1061" t="s">
        <v>795</v>
      </c>
      <c r="W1061" t="s">
        <v>854</v>
      </c>
      <c r="Z1061" t="s">
        <v>258</v>
      </c>
      <c r="AD1061">
        <v>0</v>
      </c>
      <c r="AG1061">
        <v>0</v>
      </c>
      <c r="AI1061" t="s">
        <v>796</v>
      </c>
      <c r="AJ1061">
        <v>20</v>
      </c>
      <c r="AL1061" t="s">
        <v>801</v>
      </c>
      <c r="AM1061">
        <v>20</v>
      </c>
      <c r="AO1061" t="s">
        <v>798</v>
      </c>
      <c r="AP1061">
        <v>20</v>
      </c>
      <c r="AR1061" t="s">
        <v>150</v>
      </c>
      <c r="AS1061">
        <v>20</v>
      </c>
      <c r="AU1061" t="s">
        <v>799</v>
      </c>
      <c r="AV1061">
        <v>20</v>
      </c>
    </row>
    <row r="1062" spans="1:50" x14ac:dyDescent="0.25">
      <c r="A1062" s="9">
        <v>43382.370208333334</v>
      </c>
      <c r="B1062" s="9">
        <v>43382.370833333334</v>
      </c>
      <c r="C1062" t="s">
        <v>142</v>
      </c>
      <c r="E1062" s="19">
        <v>100</v>
      </c>
      <c r="K1062" s="11">
        <v>2634</v>
      </c>
      <c r="N1062" t="s">
        <v>804</v>
      </c>
      <c r="Q1062" t="s">
        <v>146</v>
      </c>
      <c r="T1062" t="s">
        <v>795</v>
      </c>
      <c r="W1062" t="s">
        <v>854</v>
      </c>
      <c r="Z1062" t="s">
        <v>258</v>
      </c>
      <c r="AD1062">
        <v>0</v>
      </c>
      <c r="AG1062">
        <v>0</v>
      </c>
      <c r="AI1062" t="s">
        <v>796</v>
      </c>
      <c r="AJ1062">
        <v>20</v>
      </c>
      <c r="AL1062" t="s">
        <v>801</v>
      </c>
      <c r="AM1062">
        <v>20</v>
      </c>
      <c r="AO1062" t="s">
        <v>798</v>
      </c>
      <c r="AP1062">
        <v>20</v>
      </c>
      <c r="AR1062" t="s">
        <v>150</v>
      </c>
      <c r="AS1062">
        <v>20</v>
      </c>
      <c r="AU1062" t="s">
        <v>799</v>
      </c>
      <c r="AV1062">
        <v>20</v>
      </c>
    </row>
    <row r="1063" spans="1:50" x14ac:dyDescent="0.25">
      <c r="A1063" s="9">
        <v>43413.490729166668</v>
      </c>
      <c r="B1063" s="9">
        <v>43413.491539351853</v>
      </c>
      <c r="C1063" t="s">
        <v>142</v>
      </c>
      <c r="E1063" s="19">
        <v>100</v>
      </c>
      <c r="K1063" s="11">
        <v>2214</v>
      </c>
      <c r="N1063" t="s">
        <v>804</v>
      </c>
      <c r="Q1063" t="s">
        <v>146</v>
      </c>
      <c r="T1063" t="s">
        <v>795</v>
      </c>
      <c r="W1063" t="s">
        <v>805</v>
      </c>
      <c r="Z1063" t="s">
        <v>150</v>
      </c>
      <c r="AC1063" t="s">
        <v>796</v>
      </c>
      <c r="AD1063">
        <v>0</v>
      </c>
      <c r="AF1063" t="s">
        <v>801</v>
      </c>
      <c r="AG1063">
        <v>0</v>
      </c>
      <c r="AI1063" t="s">
        <v>796</v>
      </c>
      <c r="AJ1063">
        <v>20</v>
      </c>
      <c r="AL1063" t="s">
        <v>801</v>
      </c>
      <c r="AM1063">
        <v>20</v>
      </c>
      <c r="AO1063" t="s">
        <v>798</v>
      </c>
      <c r="AP1063">
        <v>20</v>
      </c>
      <c r="AR1063" t="s">
        <v>150</v>
      </c>
      <c r="AS1063">
        <v>20</v>
      </c>
      <c r="AU1063" t="s">
        <v>799</v>
      </c>
      <c r="AV1063">
        <v>20</v>
      </c>
    </row>
    <row r="1064" spans="1:50" x14ac:dyDescent="0.25">
      <c r="A1064" t="s">
        <v>2771</v>
      </c>
      <c r="B1064" t="s">
        <v>2772</v>
      </c>
      <c r="C1064" t="s">
        <v>142</v>
      </c>
      <c r="E1064" s="19">
        <v>100</v>
      </c>
      <c r="K1064" s="11">
        <v>2632</v>
      </c>
      <c r="N1064" t="s">
        <v>804</v>
      </c>
      <c r="Q1064" t="s">
        <v>146</v>
      </c>
      <c r="T1064" t="s">
        <v>795</v>
      </c>
      <c r="W1064" t="s">
        <v>805</v>
      </c>
      <c r="Z1064" t="s">
        <v>150</v>
      </c>
      <c r="AC1064" t="s">
        <v>796</v>
      </c>
      <c r="AD1064">
        <v>0</v>
      </c>
      <c r="AF1064" t="s">
        <v>801</v>
      </c>
      <c r="AG1064">
        <v>0</v>
      </c>
      <c r="AI1064" t="s">
        <v>796</v>
      </c>
      <c r="AJ1064">
        <v>20</v>
      </c>
      <c r="AL1064" t="s">
        <v>801</v>
      </c>
      <c r="AM1064">
        <v>20</v>
      </c>
      <c r="AO1064" t="s">
        <v>798</v>
      </c>
      <c r="AP1064">
        <v>20</v>
      </c>
      <c r="AR1064" t="s">
        <v>150</v>
      </c>
      <c r="AS1064">
        <v>20</v>
      </c>
      <c r="AU1064" t="s">
        <v>799</v>
      </c>
      <c r="AV1064">
        <v>20</v>
      </c>
      <c r="AX1064" t="s">
        <v>2773</v>
      </c>
    </row>
    <row r="1065" spans="1:50" x14ac:dyDescent="0.25">
      <c r="A1065" t="s">
        <v>2774</v>
      </c>
      <c r="B1065" t="s">
        <v>2775</v>
      </c>
      <c r="C1065" t="s">
        <v>142</v>
      </c>
      <c r="E1065" s="19">
        <v>80</v>
      </c>
      <c r="K1065" s="11">
        <v>2632</v>
      </c>
      <c r="N1065" t="s">
        <v>804</v>
      </c>
      <c r="Q1065" t="s">
        <v>146</v>
      </c>
      <c r="T1065" t="s">
        <v>795</v>
      </c>
      <c r="W1065" t="s">
        <v>805</v>
      </c>
      <c r="Z1065" t="s">
        <v>150</v>
      </c>
      <c r="AC1065" t="s">
        <v>796</v>
      </c>
      <c r="AD1065">
        <v>0</v>
      </c>
      <c r="AF1065" t="s">
        <v>801</v>
      </c>
      <c r="AG1065">
        <v>0</v>
      </c>
      <c r="AI1065" t="s">
        <v>796</v>
      </c>
      <c r="AJ1065">
        <v>20</v>
      </c>
      <c r="AL1065" t="s">
        <v>801</v>
      </c>
      <c r="AM1065">
        <v>20</v>
      </c>
      <c r="AO1065" t="s">
        <v>258</v>
      </c>
      <c r="AP1065">
        <v>0</v>
      </c>
      <c r="AR1065" t="s">
        <v>150</v>
      </c>
      <c r="AS1065">
        <v>20</v>
      </c>
      <c r="AU1065" t="s">
        <v>799</v>
      </c>
      <c r="AV1065">
        <v>20</v>
      </c>
    </row>
    <row r="1066" spans="1:50" x14ac:dyDescent="0.25">
      <c r="A1066" t="s">
        <v>2776</v>
      </c>
      <c r="B1066" t="s">
        <v>2777</v>
      </c>
      <c r="C1066" t="s">
        <v>142</v>
      </c>
      <c r="E1066" s="19">
        <v>100</v>
      </c>
      <c r="K1066" s="11">
        <v>2632</v>
      </c>
      <c r="N1066" t="s">
        <v>804</v>
      </c>
      <c r="Q1066" t="s">
        <v>146</v>
      </c>
      <c r="T1066" t="s">
        <v>795</v>
      </c>
      <c r="W1066" t="s">
        <v>854</v>
      </c>
      <c r="Z1066" t="s">
        <v>258</v>
      </c>
      <c r="AD1066">
        <v>0</v>
      </c>
      <c r="AG1066">
        <v>0</v>
      </c>
      <c r="AI1066" t="s">
        <v>796</v>
      </c>
      <c r="AJ1066">
        <v>20</v>
      </c>
      <c r="AL1066" t="s">
        <v>801</v>
      </c>
      <c r="AM1066">
        <v>20</v>
      </c>
      <c r="AO1066" t="s">
        <v>798</v>
      </c>
      <c r="AP1066">
        <v>20</v>
      </c>
      <c r="AR1066" t="s">
        <v>150</v>
      </c>
      <c r="AS1066">
        <v>20</v>
      </c>
      <c r="AU1066" t="s">
        <v>799</v>
      </c>
      <c r="AV1066">
        <v>20</v>
      </c>
    </row>
    <row r="1067" spans="1:50" x14ac:dyDescent="0.25">
      <c r="A1067" t="s">
        <v>2778</v>
      </c>
      <c r="B1067" t="s">
        <v>2779</v>
      </c>
      <c r="C1067" t="s">
        <v>142</v>
      </c>
      <c r="E1067" s="19">
        <v>100</v>
      </c>
      <c r="K1067" s="11">
        <v>2632</v>
      </c>
      <c r="N1067" t="s">
        <v>804</v>
      </c>
      <c r="Q1067" t="s">
        <v>146</v>
      </c>
      <c r="T1067" t="s">
        <v>795</v>
      </c>
      <c r="W1067" t="s">
        <v>854</v>
      </c>
      <c r="Z1067" t="s">
        <v>258</v>
      </c>
      <c r="AD1067">
        <v>0</v>
      </c>
      <c r="AG1067">
        <v>0</v>
      </c>
      <c r="AI1067" t="s">
        <v>796</v>
      </c>
      <c r="AJ1067">
        <v>20</v>
      </c>
      <c r="AL1067" t="s">
        <v>801</v>
      </c>
      <c r="AM1067">
        <v>20</v>
      </c>
      <c r="AO1067" t="s">
        <v>798</v>
      </c>
      <c r="AP1067">
        <v>20</v>
      </c>
      <c r="AR1067" t="s">
        <v>150</v>
      </c>
      <c r="AS1067">
        <v>20</v>
      </c>
      <c r="AU1067" t="s">
        <v>799</v>
      </c>
      <c r="AV1067">
        <v>20</v>
      </c>
    </row>
    <row r="1068" spans="1:50" x14ac:dyDescent="0.25">
      <c r="A1068" t="s">
        <v>2780</v>
      </c>
      <c r="B1068" t="s">
        <v>2781</v>
      </c>
      <c r="C1068" t="s">
        <v>142</v>
      </c>
      <c r="E1068" s="19">
        <v>80</v>
      </c>
      <c r="K1068" s="11">
        <v>2632</v>
      </c>
      <c r="N1068" t="s">
        <v>804</v>
      </c>
      <c r="Q1068" t="s">
        <v>146</v>
      </c>
      <c r="T1068" t="s">
        <v>162</v>
      </c>
      <c r="W1068" t="s">
        <v>854</v>
      </c>
      <c r="Z1068" t="s">
        <v>258</v>
      </c>
      <c r="AD1068">
        <v>0</v>
      </c>
      <c r="AG1068">
        <v>0</v>
      </c>
      <c r="AI1068" t="s">
        <v>796</v>
      </c>
      <c r="AJ1068">
        <v>20</v>
      </c>
      <c r="AL1068" t="s">
        <v>801</v>
      </c>
      <c r="AM1068">
        <v>20</v>
      </c>
      <c r="AO1068" t="s">
        <v>258</v>
      </c>
      <c r="AP1068">
        <v>0</v>
      </c>
      <c r="AR1068" t="s">
        <v>150</v>
      </c>
      <c r="AS1068">
        <v>20</v>
      </c>
      <c r="AU1068" t="s">
        <v>799</v>
      </c>
      <c r="AV1068">
        <v>20</v>
      </c>
    </row>
    <row r="1069" spans="1:50" x14ac:dyDescent="0.25">
      <c r="A1069" t="s">
        <v>2782</v>
      </c>
      <c r="B1069" t="s">
        <v>2783</v>
      </c>
      <c r="C1069" t="s">
        <v>142</v>
      </c>
      <c r="E1069" s="19">
        <v>100</v>
      </c>
      <c r="K1069" s="11">
        <v>2214</v>
      </c>
      <c r="N1069" t="s">
        <v>804</v>
      </c>
      <c r="Q1069" t="s">
        <v>146</v>
      </c>
      <c r="T1069" t="s">
        <v>2044</v>
      </c>
      <c r="W1069" t="s">
        <v>805</v>
      </c>
      <c r="Z1069" t="s">
        <v>150</v>
      </c>
      <c r="AC1069" t="s">
        <v>796</v>
      </c>
      <c r="AD1069">
        <v>0</v>
      </c>
      <c r="AF1069" t="s">
        <v>801</v>
      </c>
      <c r="AG1069">
        <v>0</v>
      </c>
      <c r="AI1069" t="s">
        <v>796</v>
      </c>
      <c r="AJ1069">
        <v>20</v>
      </c>
      <c r="AL1069" t="s">
        <v>801</v>
      </c>
      <c r="AM1069">
        <v>20</v>
      </c>
      <c r="AO1069" t="s">
        <v>798</v>
      </c>
      <c r="AP1069">
        <v>20</v>
      </c>
      <c r="AR1069" t="s">
        <v>150</v>
      </c>
      <c r="AS1069">
        <v>20</v>
      </c>
      <c r="AU1069" t="s">
        <v>799</v>
      </c>
      <c r="AV1069">
        <v>20</v>
      </c>
    </row>
    <row r="1070" spans="1:50" x14ac:dyDescent="0.25">
      <c r="A1070" t="s">
        <v>2784</v>
      </c>
      <c r="B1070" t="s">
        <v>2785</v>
      </c>
      <c r="C1070" t="s">
        <v>142</v>
      </c>
      <c r="E1070" s="19">
        <v>60</v>
      </c>
      <c r="K1070" s="11">
        <v>2214</v>
      </c>
      <c r="N1070" t="s">
        <v>804</v>
      </c>
      <c r="Q1070" t="s">
        <v>146</v>
      </c>
      <c r="T1070" t="s">
        <v>162</v>
      </c>
      <c r="W1070" t="s">
        <v>854</v>
      </c>
      <c r="Z1070" t="s">
        <v>258</v>
      </c>
      <c r="AD1070">
        <v>0</v>
      </c>
      <c r="AG1070">
        <v>0</v>
      </c>
      <c r="AI1070" t="s">
        <v>800</v>
      </c>
      <c r="AJ1070">
        <v>0</v>
      </c>
      <c r="AL1070" t="s">
        <v>801</v>
      </c>
      <c r="AM1070">
        <v>20</v>
      </c>
      <c r="AO1070" t="s">
        <v>798</v>
      </c>
      <c r="AP1070">
        <v>20</v>
      </c>
      <c r="AR1070" t="s">
        <v>258</v>
      </c>
      <c r="AS1070">
        <v>0</v>
      </c>
      <c r="AU1070" t="s">
        <v>799</v>
      </c>
      <c r="AV1070">
        <v>20</v>
      </c>
      <c r="AX1070" t="s">
        <v>2786</v>
      </c>
    </row>
    <row r="1071" spans="1:50" x14ac:dyDescent="0.25">
      <c r="A1071" t="s">
        <v>2787</v>
      </c>
      <c r="B1071" t="s">
        <v>2788</v>
      </c>
      <c r="C1071" t="s">
        <v>142</v>
      </c>
      <c r="E1071" s="19">
        <v>80</v>
      </c>
      <c r="K1071" s="11">
        <v>2214</v>
      </c>
      <c r="N1071" t="s">
        <v>804</v>
      </c>
      <c r="Q1071" t="s">
        <v>146</v>
      </c>
      <c r="T1071" t="s">
        <v>162</v>
      </c>
      <c r="W1071" t="s">
        <v>854</v>
      </c>
      <c r="Z1071" t="s">
        <v>258</v>
      </c>
      <c r="AD1071">
        <v>0</v>
      </c>
      <c r="AG1071">
        <v>0</v>
      </c>
      <c r="AI1071" t="s">
        <v>800</v>
      </c>
      <c r="AJ1071">
        <v>0</v>
      </c>
      <c r="AL1071" t="s">
        <v>801</v>
      </c>
      <c r="AM1071">
        <v>20</v>
      </c>
      <c r="AO1071" t="s">
        <v>798</v>
      </c>
      <c r="AP1071">
        <v>20</v>
      </c>
      <c r="AR1071" t="s">
        <v>150</v>
      </c>
      <c r="AS1071">
        <v>20</v>
      </c>
      <c r="AU1071" t="s">
        <v>799</v>
      </c>
      <c r="AV1071">
        <v>20</v>
      </c>
      <c r="AX1071" t="s">
        <v>2789</v>
      </c>
    </row>
    <row r="1072" spans="1:50" x14ac:dyDescent="0.25">
      <c r="A1072" t="s">
        <v>2790</v>
      </c>
      <c r="B1072" t="s">
        <v>2791</v>
      </c>
      <c r="C1072" t="s">
        <v>142</v>
      </c>
      <c r="E1072" s="19">
        <v>100</v>
      </c>
      <c r="K1072" s="11">
        <v>2214</v>
      </c>
      <c r="N1072" t="s">
        <v>804</v>
      </c>
      <c r="Q1072" t="s">
        <v>146</v>
      </c>
      <c r="T1072" t="s">
        <v>162</v>
      </c>
      <c r="W1072" t="s">
        <v>854</v>
      </c>
      <c r="Z1072" t="s">
        <v>258</v>
      </c>
      <c r="AD1072">
        <v>0</v>
      </c>
      <c r="AG1072">
        <v>0</v>
      </c>
      <c r="AI1072" t="s">
        <v>796</v>
      </c>
      <c r="AJ1072">
        <v>20</v>
      </c>
      <c r="AL1072" t="s">
        <v>801</v>
      </c>
      <c r="AM1072">
        <v>20</v>
      </c>
      <c r="AO1072" t="s">
        <v>798</v>
      </c>
      <c r="AP1072">
        <v>20</v>
      </c>
      <c r="AR1072" t="s">
        <v>150</v>
      </c>
      <c r="AS1072">
        <v>20</v>
      </c>
      <c r="AU1072" t="s">
        <v>799</v>
      </c>
      <c r="AV1072">
        <v>20</v>
      </c>
    </row>
    <row r="1073" spans="1:48" x14ac:dyDescent="0.25">
      <c r="A1073" t="s">
        <v>2792</v>
      </c>
      <c r="B1073" t="s">
        <v>2793</v>
      </c>
      <c r="C1073" t="s">
        <v>142</v>
      </c>
      <c r="E1073" s="19">
        <v>80</v>
      </c>
      <c r="K1073" s="11">
        <v>2214</v>
      </c>
      <c r="N1073" t="s">
        <v>804</v>
      </c>
      <c r="Q1073" t="s">
        <v>146</v>
      </c>
      <c r="T1073" t="s">
        <v>162</v>
      </c>
      <c r="W1073" t="s">
        <v>854</v>
      </c>
      <c r="Z1073" t="s">
        <v>258</v>
      </c>
      <c r="AD1073">
        <v>0</v>
      </c>
      <c r="AG1073">
        <v>0</v>
      </c>
      <c r="AI1073" t="s">
        <v>800</v>
      </c>
      <c r="AJ1073">
        <v>0</v>
      </c>
      <c r="AL1073" t="s">
        <v>801</v>
      </c>
      <c r="AM1073">
        <v>20</v>
      </c>
      <c r="AO1073" t="s">
        <v>798</v>
      </c>
      <c r="AP1073">
        <v>20</v>
      </c>
      <c r="AR1073" t="s">
        <v>150</v>
      </c>
      <c r="AS1073">
        <v>20</v>
      </c>
      <c r="AU1073" t="s">
        <v>799</v>
      </c>
      <c r="AV1073">
        <v>20</v>
      </c>
    </row>
    <row r="1074" spans="1:48" x14ac:dyDescent="0.25">
      <c r="A1074" t="s">
        <v>2794</v>
      </c>
      <c r="B1074" t="s">
        <v>2795</v>
      </c>
      <c r="C1074" t="s">
        <v>142</v>
      </c>
      <c r="E1074" s="19">
        <v>80</v>
      </c>
      <c r="K1074" s="11">
        <v>2214</v>
      </c>
      <c r="N1074" t="s">
        <v>804</v>
      </c>
      <c r="Q1074" t="s">
        <v>146</v>
      </c>
      <c r="T1074" t="s">
        <v>162</v>
      </c>
      <c r="W1074" t="s">
        <v>854</v>
      </c>
      <c r="Z1074" t="s">
        <v>258</v>
      </c>
      <c r="AD1074">
        <v>0</v>
      </c>
      <c r="AG1074">
        <v>0</v>
      </c>
      <c r="AI1074" t="s">
        <v>796</v>
      </c>
      <c r="AJ1074">
        <v>20</v>
      </c>
      <c r="AL1074" t="s">
        <v>797</v>
      </c>
      <c r="AM1074">
        <v>0</v>
      </c>
      <c r="AO1074" t="s">
        <v>798</v>
      </c>
      <c r="AP1074">
        <v>20</v>
      </c>
      <c r="AR1074" t="s">
        <v>150</v>
      </c>
      <c r="AS1074">
        <v>20</v>
      </c>
      <c r="AU1074" t="s">
        <v>799</v>
      </c>
      <c r="AV1074">
        <v>20</v>
      </c>
    </row>
    <row r="1075" spans="1:48" x14ac:dyDescent="0.25">
      <c r="A1075" t="s">
        <v>2796</v>
      </c>
      <c r="B1075" t="s">
        <v>2797</v>
      </c>
      <c r="C1075" t="s">
        <v>142</v>
      </c>
      <c r="E1075" s="19">
        <v>100</v>
      </c>
      <c r="K1075" s="11">
        <v>2214</v>
      </c>
      <c r="N1075" t="s">
        <v>804</v>
      </c>
      <c r="Q1075" t="s">
        <v>146</v>
      </c>
      <c r="T1075" t="s">
        <v>162</v>
      </c>
      <c r="W1075" t="s">
        <v>854</v>
      </c>
      <c r="Z1075" t="s">
        <v>258</v>
      </c>
      <c r="AD1075">
        <v>0</v>
      </c>
      <c r="AG1075">
        <v>0</v>
      </c>
      <c r="AI1075" t="s">
        <v>796</v>
      </c>
      <c r="AJ1075">
        <v>20</v>
      </c>
      <c r="AL1075" t="s">
        <v>801</v>
      </c>
      <c r="AM1075">
        <v>20</v>
      </c>
      <c r="AO1075" t="s">
        <v>798</v>
      </c>
      <c r="AP1075">
        <v>20</v>
      </c>
      <c r="AR1075" t="s">
        <v>150</v>
      </c>
      <c r="AS1075">
        <v>20</v>
      </c>
      <c r="AU1075" t="s">
        <v>799</v>
      </c>
      <c r="AV1075">
        <v>20</v>
      </c>
    </row>
    <row r="1076" spans="1:48" x14ac:dyDescent="0.25">
      <c r="A1076" t="s">
        <v>2798</v>
      </c>
      <c r="B1076" t="s">
        <v>2799</v>
      </c>
      <c r="C1076" t="s">
        <v>142</v>
      </c>
      <c r="E1076" s="19">
        <v>60</v>
      </c>
      <c r="K1076" s="11">
        <v>2214</v>
      </c>
      <c r="N1076" t="s">
        <v>804</v>
      </c>
      <c r="Q1076" t="s">
        <v>146</v>
      </c>
      <c r="T1076" t="s">
        <v>162</v>
      </c>
      <c r="W1076" t="s">
        <v>805</v>
      </c>
      <c r="Z1076" t="s">
        <v>150</v>
      </c>
      <c r="AC1076" t="s">
        <v>800</v>
      </c>
      <c r="AD1076">
        <v>0</v>
      </c>
      <c r="AF1076" t="s">
        <v>797</v>
      </c>
      <c r="AG1076">
        <v>0</v>
      </c>
      <c r="AI1076" t="s">
        <v>800</v>
      </c>
      <c r="AJ1076">
        <v>0</v>
      </c>
      <c r="AL1076" t="s">
        <v>797</v>
      </c>
      <c r="AM1076">
        <v>0</v>
      </c>
      <c r="AO1076" t="s">
        <v>798</v>
      </c>
      <c r="AP1076">
        <v>20</v>
      </c>
      <c r="AR1076" t="s">
        <v>150</v>
      </c>
      <c r="AS1076">
        <v>20</v>
      </c>
      <c r="AU1076" t="s">
        <v>799</v>
      </c>
      <c r="AV1076">
        <v>20</v>
      </c>
    </row>
    <row r="1077" spans="1:48" x14ac:dyDescent="0.25">
      <c r="A1077" t="s">
        <v>2800</v>
      </c>
      <c r="B1077" t="s">
        <v>2801</v>
      </c>
      <c r="C1077" t="s">
        <v>142</v>
      </c>
      <c r="E1077" s="19">
        <v>80</v>
      </c>
      <c r="K1077" s="11">
        <v>2214</v>
      </c>
      <c r="N1077" t="s">
        <v>804</v>
      </c>
      <c r="Q1077" t="s">
        <v>146</v>
      </c>
      <c r="T1077" t="s">
        <v>171</v>
      </c>
      <c r="W1077" t="s">
        <v>805</v>
      </c>
      <c r="Z1077" t="s">
        <v>258</v>
      </c>
      <c r="AD1077">
        <v>0</v>
      </c>
      <c r="AG1077">
        <v>0</v>
      </c>
      <c r="AI1077" t="s">
        <v>800</v>
      </c>
      <c r="AJ1077">
        <v>0</v>
      </c>
      <c r="AL1077" t="s">
        <v>801</v>
      </c>
      <c r="AM1077">
        <v>20</v>
      </c>
      <c r="AO1077" t="s">
        <v>798</v>
      </c>
      <c r="AP1077">
        <v>20</v>
      </c>
      <c r="AR1077" t="s">
        <v>150</v>
      </c>
      <c r="AS1077">
        <v>20</v>
      </c>
      <c r="AU1077" t="s">
        <v>799</v>
      </c>
      <c r="AV1077">
        <v>20</v>
      </c>
    </row>
    <row r="1078" spans="1:48" x14ac:dyDescent="0.25">
      <c r="A1078" t="s">
        <v>2802</v>
      </c>
      <c r="B1078" t="s">
        <v>2803</v>
      </c>
      <c r="C1078" t="s">
        <v>142</v>
      </c>
      <c r="E1078" s="19">
        <v>100</v>
      </c>
      <c r="K1078" s="11">
        <v>2214</v>
      </c>
      <c r="N1078" t="s">
        <v>804</v>
      </c>
      <c r="Q1078" t="s">
        <v>146</v>
      </c>
      <c r="T1078" t="s">
        <v>171</v>
      </c>
      <c r="W1078" t="s">
        <v>854</v>
      </c>
      <c r="Z1078" t="s">
        <v>258</v>
      </c>
      <c r="AD1078">
        <v>0</v>
      </c>
      <c r="AG1078">
        <v>0</v>
      </c>
      <c r="AI1078" t="s">
        <v>796</v>
      </c>
      <c r="AJ1078">
        <v>20</v>
      </c>
      <c r="AL1078" t="s">
        <v>801</v>
      </c>
      <c r="AM1078">
        <v>20</v>
      </c>
      <c r="AO1078" t="s">
        <v>798</v>
      </c>
      <c r="AP1078">
        <v>20</v>
      </c>
      <c r="AR1078" t="s">
        <v>150</v>
      </c>
      <c r="AS1078">
        <v>20</v>
      </c>
      <c r="AU1078" t="s">
        <v>799</v>
      </c>
      <c r="AV1078">
        <v>20</v>
      </c>
    </row>
    <row r="1079" spans="1:48" x14ac:dyDescent="0.25">
      <c r="A1079" t="s">
        <v>2804</v>
      </c>
      <c r="B1079" t="s">
        <v>2805</v>
      </c>
      <c r="C1079" t="s">
        <v>142</v>
      </c>
      <c r="E1079" s="19">
        <v>100</v>
      </c>
      <c r="K1079" s="11">
        <v>2590</v>
      </c>
      <c r="N1079" t="s">
        <v>255</v>
      </c>
      <c r="Q1079" t="s">
        <v>146</v>
      </c>
      <c r="T1079" t="s">
        <v>162</v>
      </c>
      <c r="W1079" t="s">
        <v>854</v>
      </c>
      <c r="Z1079" t="s">
        <v>258</v>
      </c>
      <c r="AD1079">
        <v>0</v>
      </c>
      <c r="AG1079">
        <v>0</v>
      </c>
      <c r="AI1079" t="s">
        <v>796</v>
      </c>
      <c r="AJ1079">
        <v>20</v>
      </c>
      <c r="AL1079" t="s">
        <v>801</v>
      </c>
      <c r="AM1079">
        <v>20</v>
      </c>
      <c r="AO1079" t="s">
        <v>798</v>
      </c>
      <c r="AP1079">
        <v>20</v>
      </c>
      <c r="AR1079" t="s">
        <v>150</v>
      </c>
      <c r="AS1079">
        <v>20</v>
      </c>
      <c r="AU1079" t="s">
        <v>799</v>
      </c>
      <c r="AV1079">
        <v>20</v>
      </c>
    </row>
    <row r="1080" spans="1:48" x14ac:dyDescent="0.25">
      <c r="A1080" t="s">
        <v>2806</v>
      </c>
      <c r="B1080" t="s">
        <v>2807</v>
      </c>
      <c r="C1080" t="s">
        <v>142</v>
      </c>
      <c r="E1080" s="19">
        <v>100</v>
      </c>
      <c r="K1080" s="11">
        <v>2590</v>
      </c>
      <c r="N1080" t="s">
        <v>255</v>
      </c>
      <c r="Q1080" t="s">
        <v>146</v>
      </c>
      <c r="T1080" t="s">
        <v>162</v>
      </c>
      <c r="W1080" t="s">
        <v>854</v>
      </c>
      <c r="Z1080" t="s">
        <v>258</v>
      </c>
      <c r="AD1080">
        <v>0</v>
      </c>
      <c r="AG1080">
        <v>0</v>
      </c>
      <c r="AI1080" t="s">
        <v>796</v>
      </c>
      <c r="AJ1080">
        <v>20</v>
      </c>
      <c r="AL1080" t="s">
        <v>801</v>
      </c>
      <c r="AM1080">
        <v>20</v>
      </c>
      <c r="AO1080" t="s">
        <v>798</v>
      </c>
      <c r="AP1080">
        <v>20</v>
      </c>
      <c r="AR1080" t="s">
        <v>150</v>
      </c>
      <c r="AS1080">
        <v>20</v>
      </c>
      <c r="AU1080" t="s">
        <v>799</v>
      </c>
      <c r="AV1080">
        <v>20</v>
      </c>
    </row>
    <row r="1081" spans="1:48" x14ac:dyDescent="0.25">
      <c r="A1081" t="s">
        <v>2808</v>
      </c>
      <c r="B1081" t="s">
        <v>2809</v>
      </c>
      <c r="C1081" t="s">
        <v>142</v>
      </c>
      <c r="E1081" s="19">
        <v>100</v>
      </c>
      <c r="K1081" s="11">
        <v>2590</v>
      </c>
      <c r="N1081" t="s">
        <v>255</v>
      </c>
      <c r="Q1081" t="s">
        <v>146</v>
      </c>
      <c r="T1081" t="s">
        <v>162</v>
      </c>
      <c r="W1081" t="s">
        <v>854</v>
      </c>
      <c r="Z1081" t="s">
        <v>258</v>
      </c>
      <c r="AD1081">
        <v>0</v>
      </c>
      <c r="AG1081">
        <v>0</v>
      </c>
      <c r="AI1081" t="s">
        <v>796</v>
      </c>
      <c r="AJ1081">
        <v>20</v>
      </c>
      <c r="AL1081" t="s">
        <v>801</v>
      </c>
      <c r="AM1081">
        <v>20</v>
      </c>
      <c r="AO1081" t="s">
        <v>798</v>
      </c>
      <c r="AP1081">
        <v>20</v>
      </c>
      <c r="AR1081" t="s">
        <v>150</v>
      </c>
      <c r="AS1081">
        <v>20</v>
      </c>
      <c r="AU1081" t="s">
        <v>799</v>
      </c>
      <c r="AV1081">
        <v>20</v>
      </c>
    </row>
    <row r="1082" spans="1:48" x14ac:dyDescent="0.25">
      <c r="A1082" t="s">
        <v>2810</v>
      </c>
      <c r="B1082" t="s">
        <v>2811</v>
      </c>
      <c r="C1082" t="s">
        <v>142</v>
      </c>
      <c r="E1082" s="19">
        <v>100</v>
      </c>
      <c r="K1082" s="11">
        <v>2590</v>
      </c>
      <c r="N1082" t="s">
        <v>255</v>
      </c>
      <c r="Q1082" t="s">
        <v>146</v>
      </c>
      <c r="T1082" t="s">
        <v>162</v>
      </c>
      <c r="W1082" t="s">
        <v>854</v>
      </c>
      <c r="Z1082" t="s">
        <v>258</v>
      </c>
      <c r="AD1082">
        <v>0</v>
      </c>
      <c r="AG1082">
        <v>0</v>
      </c>
      <c r="AI1082" t="s">
        <v>796</v>
      </c>
      <c r="AJ1082">
        <v>20</v>
      </c>
      <c r="AL1082" t="s">
        <v>801</v>
      </c>
      <c r="AM1082">
        <v>20</v>
      </c>
      <c r="AO1082" t="s">
        <v>798</v>
      </c>
      <c r="AP1082">
        <v>20</v>
      </c>
      <c r="AR1082" t="s">
        <v>150</v>
      </c>
      <c r="AS1082">
        <v>20</v>
      </c>
      <c r="AU1082" t="s">
        <v>799</v>
      </c>
      <c r="AV1082">
        <v>20</v>
      </c>
    </row>
    <row r="1083" spans="1:48" x14ac:dyDescent="0.25">
      <c r="A1083" t="s">
        <v>2812</v>
      </c>
      <c r="B1083" t="s">
        <v>2813</v>
      </c>
      <c r="C1083" t="s">
        <v>142</v>
      </c>
      <c r="E1083" s="19">
        <v>80</v>
      </c>
      <c r="K1083" s="11">
        <v>2590</v>
      </c>
      <c r="N1083" t="s">
        <v>255</v>
      </c>
      <c r="Q1083" t="s">
        <v>146</v>
      </c>
      <c r="T1083" t="s">
        <v>162</v>
      </c>
      <c r="W1083" t="s">
        <v>854</v>
      </c>
      <c r="Z1083" t="s">
        <v>258</v>
      </c>
      <c r="AD1083">
        <v>0</v>
      </c>
      <c r="AG1083">
        <v>0</v>
      </c>
      <c r="AI1083" t="s">
        <v>796</v>
      </c>
      <c r="AJ1083">
        <v>20</v>
      </c>
      <c r="AL1083" t="s">
        <v>855</v>
      </c>
      <c r="AM1083">
        <v>0</v>
      </c>
      <c r="AO1083" t="s">
        <v>798</v>
      </c>
      <c r="AP1083">
        <v>20</v>
      </c>
      <c r="AR1083" t="s">
        <v>150</v>
      </c>
      <c r="AS1083">
        <v>20</v>
      </c>
      <c r="AU1083" t="s">
        <v>799</v>
      </c>
      <c r="AV1083">
        <v>20</v>
      </c>
    </row>
    <row r="1084" spans="1:48" x14ac:dyDescent="0.25">
      <c r="A1084" t="s">
        <v>2814</v>
      </c>
      <c r="B1084" t="s">
        <v>2815</v>
      </c>
      <c r="C1084" t="s">
        <v>142</v>
      </c>
      <c r="E1084" s="19">
        <v>100</v>
      </c>
      <c r="K1084" s="11">
        <v>2590</v>
      </c>
      <c r="N1084" t="s">
        <v>255</v>
      </c>
      <c r="Q1084" t="s">
        <v>146</v>
      </c>
      <c r="T1084" t="s">
        <v>162</v>
      </c>
      <c r="W1084" t="s">
        <v>854</v>
      </c>
      <c r="Z1084" t="s">
        <v>258</v>
      </c>
      <c r="AD1084">
        <v>0</v>
      </c>
      <c r="AG1084">
        <v>0</v>
      </c>
      <c r="AI1084" t="s">
        <v>796</v>
      </c>
      <c r="AJ1084">
        <v>20</v>
      </c>
      <c r="AL1084" t="s">
        <v>801</v>
      </c>
      <c r="AM1084">
        <v>20</v>
      </c>
      <c r="AO1084" t="s">
        <v>798</v>
      </c>
      <c r="AP1084">
        <v>20</v>
      </c>
      <c r="AR1084" t="s">
        <v>150</v>
      </c>
      <c r="AS1084">
        <v>20</v>
      </c>
      <c r="AU1084" t="s">
        <v>799</v>
      </c>
      <c r="AV1084">
        <v>20</v>
      </c>
    </row>
    <row r="1085" spans="1:48" x14ac:dyDescent="0.25">
      <c r="A1085" t="s">
        <v>2816</v>
      </c>
      <c r="B1085" t="s">
        <v>2817</v>
      </c>
      <c r="C1085" t="s">
        <v>142</v>
      </c>
      <c r="E1085" s="19">
        <v>100</v>
      </c>
      <c r="K1085" s="11">
        <v>2590</v>
      </c>
      <c r="N1085" t="s">
        <v>255</v>
      </c>
      <c r="Q1085" t="s">
        <v>146</v>
      </c>
      <c r="T1085" t="s">
        <v>162</v>
      </c>
      <c r="W1085" t="s">
        <v>854</v>
      </c>
      <c r="Z1085" t="s">
        <v>258</v>
      </c>
      <c r="AD1085">
        <v>0</v>
      </c>
      <c r="AG1085">
        <v>0</v>
      </c>
      <c r="AI1085" t="s">
        <v>796</v>
      </c>
      <c r="AJ1085">
        <v>20</v>
      </c>
      <c r="AL1085" t="s">
        <v>801</v>
      </c>
      <c r="AM1085">
        <v>20</v>
      </c>
      <c r="AO1085" t="s">
        <v>798</v>
      </c>
      <c r="AP1085">
        <v>20</v>
      </c>
      <c r="AR1085" t="s">
        <v>150</v>
      </c>
      <c r="AS1085">
        <v>20</v>
      </c>
      <c r="AU1085" t="s">
        <v>799</v>
      </c>
      <c r="AV1085">
        <v>20</v>
      </c>
    </row>
    <row r="1086" spans="1:48" x14ac:dyDescent="0.25">
      <c r="A1086" t="s">
        <v>2818</v>
      </c>
      <c r="B1086" t="s">
        <v>2819</v>
      </c>
      <c r="C1086" t="s">
        <v>142</v>
      </c>
      <c r="E1086" s="19">
        <v>100</v>
      </c>
      <c r="K1086" s="11">
        <v>2590</v>
      </c>
      <c r="N1086" t="s">
        <v>255</v>
      </c>
      <c r="Q1086" t="s">
        <v>146</v>
      </c>
      <c r="T1086" t="s">
        <v>162</v>
      </c>
      <c r="W1086" t="s">
        <v>854</v>
      </c>
      <c r="Z1086" t="s">
        <v>258</v>
      </c>
      <c r="AD1086">
        <v>0</v>
      </c>
      <c r="AG1086">
        <v>0</v>
      </c>
      <c r="AI1086" t="s">
        <v>796</v>
      </c>
      <c r="AJ1086">
        <v>20</v>
      </c>
      <c r="AL1086" t="s">
        <v>801</v>
      </c>
      <c r="AM1086">
        <v>20</v>
      </c>
      <c r="AO1086" t="s">
        <v>798</v>
      </c>
      <c r="AP1086">
        <v>20</v>
      </c>
      <c r="AR1086" t="s">
        <v>150</v>
      </c>
      <c r="AS1086">
        <v>20</v>
      </c>
      <c r="AU1086" t="s">
        <v>799</v>
      </c>
      <c r="AV1086">
        <v>20</v>
      </c>
    </row>
    <row r="1087" spans="1:48" x14ac:dyDescent="0.25">
      <c r="A1087" t="s">
        <v>2820</v>
      </c>
      <c r="B1087" t="s">
        <v>2821</v>
      </c>
      <c r="C1087" t="s">
        <v>142</v>
      </c>
      <c r="E1087" s="19">
        <v>100</v>
      </c>
      <c r="K1087" s="11">
        <v>2590</v>
      </c>
      <c r="N1087" t="s">
        <v>255</v>
      </c>
      <c r="Q1087" t="s">
        <v>146</v>
      </c>
      <c r="T1087" t="s">
        <v>162</v>
      </c>
      <c r="W1087" t="s">
        <v>854</v>
      </c>
      <c r="Z1087" t="s">
        <v>258</v>
      </c>
      <c r="AD1087">
        <v>0</v>
      </c>
      <c r="AG1087">
        <v>0</v>
      </c>
      <c r="AI1087" t="s">
        <v>796</v>
      </c>
      <c r="AJ1087">
        <v>20</v>
      </c>
      <c r="AL1087" t="s">
        <v>801</v>
      </c>
      <c r="AM1087">
        <v>20</v>
      </c>
      <c r="AO1087" t="s">
        <v>798</v>
      </c>
      <c r="AP1087">
        <v>20</v>
      </c>
      <c r="AR1087" t="s">
        <v>150</v>
      </c>
      <c r="AS1087">
        <v>20</v>
      </c>
      <c r="AU1087" t="s">
        <v>799</v>
      </c>
      <c r="AV1087">
        <v>20</v>
      </c>
    </row>
    <row r="1088" spans="1:48" x14ac:dyDescent="0.25">
      <c r="A1088" t="s">
        <v>2822</v>
      </c>
      <c r="B1088" t="s">
        <v>2823</v>
      </c>
      <c r="C1088" t="s">
        <v>142</v>
      </c>
      <c r="E1088" s="19">
        <v>100</v>
      </c>
      <c r="K1088" s="11">
        <v>2590</v>
      </c>
      <c r="N1088" t="s">
        <v>255</v>
      </c>
      <c r="Q1088" t="s">
        <v>146</v>
      </c>
      <c r="T1088" t="s">
        <v>162</v>
      </c>
      <c r="W1088" t="s">
        <v>854</v>
      </c>
      <c r="Z1088" t="s">
        <v>258</v>
      </c>
      <c r="AD1088">
        <v>0</v>
      </c>
      <c r="AG1088">
        <v>0</v>
      </c>
      <c r="AI1088" t="s">
        <v>796</v>
      </c>
      <c r="AJ1088">
        <v>20</v>
      </c>
      <c r="AL1088" t="s">
        <v>801</v>
      </c>
      <c r="AM1088">
        <v>20</v>
      </c>
      <c r="AO1088" t="s">
        <v>798</v>
      </c>
      <c r="AP1088">
        <v>20</v>
      </c>
      <c r="AR1088" t="s">
        <v>150</v>
      </c>
      <c r="AS1088">
        <v>20</v>
      </c>
      <c r="AU1088" t="s">
        <v>799</v>
      </c>
      <c r="AV1088">
        <v>20</v>
      </c>
    </row>
    <row r="1089" spans="1:48" x14ac:dyDescent="0.25">
      <c r="A1089" t="s">
        <v>2824</v>
      </c>
      <c r="B1089" t="s">
        <v>2825</v>
      </c>
      <c r="C1089" t="s">
        <v>142</v>
      </c>
      <c r="E1089" s="19">
        <v>100</v>
      </c>
      <c r="K1089" s="11">
        <v>2590</v>
      </c>
      <c r="N1089" t="s">
        <v>255</v>
      </c>
      <c r="Q1089" t="s">
        <v>146</v>
      </c>
      <c r="T1089" t="s">
        <v>162</v>
      </c>
      <c r="W1089" t="s">
        <v>854</v>
      </c>
      <c r="Z1089" t="s">
        <v>258</v>
      </c>
      <c r="AD1089">
        <v>0</v>
      </c>
      <c r="AG1089">
        <v>0</v>
      </c>
      <c r="AI1089" t="s">
        <v>796</v>
      </c>
      <c r="AJ1089">
        <v>20</v>
      </c>
      <c r="AL1089" t="s">
        <v>801</v>
      </c>
      <c r="AM1089">
        <v>20</v>
      </c>
      <c r="AO1089" t="s">
        <v>798</v>
      </c>
      <c r="AP1089">
        <v>20</v>
      </c>
      <c r="AR1089" t="s">
        <v>150</v>
      </c>
      <c r="AS1089">
        <v>20</v>
      </c>
      <c r="AU1089" t="s">
        <v>799</v>
      </c>
      <c r="AV1089">
        <v>20</v>
      </c>
    </row>
    <row r="1090" spans="1:48" x14ac:dyDescent="0.25">
      <c r="A1090" t="s">
        <v>2826</v>
      </c>
      <c r="B1090" t="s">
        <v>2827</v>
      </c>
      <c r="C1090" t="s">
        <v>142</v>
      </c>
      <c r="E1090" s="19">
        <v>100</v>
      </c>
      <c r="K1090" s="11">
        <v>2590</v>
      </c>
      <c r="N1090" t="s">
        <v>255</v>
      </c>
      <c r="Q1090" t="s">
        <v>146</v>
      </c>
      <c r="T1090" t="s">
        <v>162</v>
      </c>
      <c r="W1090" t="s">
        <v>854</v>
      </c>
      <c r="Z1090" t="s">
        <v>258</v>
      </c>
      <c r="AD1090">
        <v>0</v>
      </c>
      <c r="AG1090">
        <v>0</v>
      </c>
      <c r="AI1090" t="s">
        <v>796</v>
      </c>
      <c r="AJ1090">
        <v>20</v>
      </c>
      <c r="AL1090" t="s">
        <v>801</v>
      </c>
      <c r="AM1090">
        <v>20</v>
      </c>
      <c r="AO1090" t="s">
        <v>798</v>
      </c>
      <c r="AP1090">
        <v>20</v>
      </c>
      <c r="AR1090" t="s">
        <v>150</v>
      </c>
      <c r="AS1090">
        <v>20</v>
      </c>
      <c r="AU1090" t="s">
        <v>799</v>
      </c>
      <c r="AV1090">
        <v>20</v>
      </c>
    </row>
    <row r="1091" spans="1:48" x14ac:dyDescent="0.25">
      <c r="A1091" t="s">
        <v>2828</v>
      </c>
      <c r="B1091" t="s">
        <v>2829</v>
      </c>
      <c r="C1091" t="s">
        <v>142</v>
      </c>
      <c r="E1091" s="19">
        <v>100</v>
      </c>
      <c r="K1091" s="11">
        <v>2590</v>
      </c>
      <c r="N1091" t="s">
        <v>255</v>
      </c>
      <c r="Q1091" t="s">
        <v>146</v>
      </c>
      <c r="T1091" t="s">
        <v>162</v>
      </c>
      <c r="W1091" t="s">
        <v>854</v>
      </c>
      <c r="Z1091" t="s">
        <v>258</v>
      </c>
      <c r="AD1091">
        <v>0</v>
      </c>
      <c r="AG1091">
        <v>0</v>
      </c>
      <c r="AI1091" t="s">
        <v>796</v>
      </c>
      <c r="AJ1091">
        <v>20</v>
      </c>
      <c r="AL1091" t="s">
        <v>801</v>
      </c>
      <c r="AM1091">
        <v>20</v>
      </c>
      <c r="AO1091" t="s">
        <v>798</v>
      </c>
      <c r="AP1091">
        <v>20</v>
      </c>
      <c r="AR1091" t="s">
        <v>150</v>
      </c>
      <c r="AS1091">
        <v>20</v>
      </c>
      <c r="AU1091" t="s">
        <v>799</v>
      </c>
      <c r="AV1091">
        <v>20</v>
      </c>
    </row>
    <row r="1092" spans="1:48" x14ac:dyDescent="0.25">
      <c r="A1092" t="s">
        <v>2830</v>
      </c>
      <c r="B1092" t="s">
        <v>2831</v>
      </c>
      <c r="C1092" t="s">
        <v>142</v>
      </c>
      <c r="E1092" s="19">
        <v>100</v>
      </c>
      <c r="K1092" s="11">
        <v>2590</v>
      </c>
      <c r="N1092" t="s">
        <v>255</v>
      </c>
      <c r="Q1092" t="s">
        <v>146</v>
      </c>
      <c r="T1092" t="s">
        <v>162</v>
      </c>
      <c r="W1092" t="s">
        <v>854</v>
      </c>
      <c r="Z1092" t="s">
        <v>258</v>
      </c>
      <c r="AD1092">
        <v>0</v>
      </c>
      <c r="AG1092">
        <v>0</v>
      </c>
      <c r="AI1092" t="s">
        <v>796</v>
      </c>
      <c r="AJ1092">
        <v>20</v>
      </c>
      <c r="AL1092" t="s">
        <v>801</v>
      </c>
      <c r="AM1092">
        <v>20</v>
      </c>
      <c r="AO1092" t="s">
        <v>798</v>
      </c>
      <c r="AP1092">
        <v>20</v>
      </c>
      <c r="AR1092" t="s">
        <v>150</v>
      </c>
      <c r="AS1092">
        <v>20</v>
      </c>
      <c r="AU1092" t="s">
        <v>799</v>
      </c>
      <c r="AV1092">
        <v>20</v>
      </c>
    </row>
    <row r="1093" spans="1:48" x14ac:dyDescent="0.25">
      <c r="A1093" t="s">
        <v>2832</v>
      </c>
      <c r="B1093" t="s">
        <v>2833</v>
      </c>
      <c r="C1093" t="s">
        <v>142</v>
      </c>
      <c r="E1093" s="19">
        <v>100</v>
      </c>
      <c r="K1093" s="11">
        <v>2590</v>
      </c>
      <c r="N1093" t="s">
        <v>255</v>
      </c>
      <c r="Q1093" t="s">
        <v>146</v>
      </c>
      <c r="T1093" t="s">
        <v>162</v>
      </c>
      <c r="W1093" t="s">
        <v>854</v>
      </c>
      <c r="Z1093" t="s">
        <v>258</v>
      </c>
      <c r="AD1093">
        <v>0</v>
      </c>
      <c r="AG1093">
        <v>0</v>
      </c>
      <c r="AI1093" t="s">
        <v>796</v>
      </c>
      <c r="AJ1093">
        <v>20</v>
      </c>
      <c r="AL1093" t="s">
        <v>801</v>
      </c>
      <c r="AM1093">
        <v>20</v>
      </c>
      <c r="AO1093" t="s">
        <v>798</v>
      </c>
      <c r="AP1093">
        <v>20</v>
      </c>
      <c r="AR1093" t="s">
        <v>150</v>
      </c>
      <c r="AS1093">
        <v>20</v>
      </c>
      <c r="AU1093" t="s">
        <v>799</v>
      </c>
      <c r="AV1093">
        <v>20</v>
      </c>
    </row>
    <row r="1094" spans="1:48" x14ac:dyDescent="0.25">
      <c r="A1094" t="s">
        <v>2834</v>
      </c>
      <c r="B1094" t="s">
        <v>2835</v>
      </c>
      <c r="C1094" t="s">
        <v>142</v>
      </c>
      <c r="E1094" s="19">
        <v>100</v>
      </c>
      <c r="K1094" s="11">
        <v>2590</v>
      </c>
      <c r="N1094" t="s">
        <v>255</v>
      </c>
      <c r="Q1094" t="s">
        <v>146</v>
      </c>
      <c r="T1094" t="s">
        <v>162</v>
      </c>
      <c r="W1094" t="s">
        <v>854</v>
      </c>
      <c r="Z1094" t="s">
        <v>258</v>
      </c>
      <c r="AD1094">
        <v>0</v>
      </c>
      <c r="AG1094">
        <v>0</v>
      </c>
      <c r="AI1094" t="s">
        <v>796</v>
      </c>
      <c r="AJ1094">
        <v>20</v>
      </c>
      <c r="AL1094" t="s">
        <v>801</v>
      </c>
      <c r="AM1094">
        <v>20</v>
      </c>
      <c r="AO1094" t="s">
        <v>798</v>
      </c>
      <c r="AP1094">
        <v>20</v>
      </c>
      <c r="AR1094" t="s">
        <v>150</v>
      </c>
      <c r="AS1094">
        <v>20</v>
      </c>
      <c r="AU1094" t="s">
        <v>799</v>
      </c>
      <c r="AV1094">
        <v>20</v>
      </c>
    </row>
    <row r="1095" spans="1:48" x14ac:dyDescent="0.25">
      <c r="A1095" t="s">
        <v>2836</v>
      </c>
      <c r="B1095" t="s">
        <v>2837</v>
      </c>
      <c r="C1095" t="s">
        <v>142</v>
      </c>
      <c r="E1095" s="19">
        <v>100</v>
      </c>
      <c r="K1095" s="11">
        <v>2590</v>
      </c>
      <c r="N1095" t="s">
        <v>255</v>
      </c>
      <c r="Q1095" t="s">
        <v>146</v>
      </c>
      <c r="T1095" t="s">
        <v>162</v>
      </c>
      <c r="W1095" t="s">
        <v>854</v>
      </c>
      <c r="Z1095" t="s">
        <v>258</v>
      </c>
      <c r="AD1095">
        <v>0</v>
      </c>
      <c r="AG1095">
        <v>0</v>
      </c>
      <c r="AI1095" t="s">
        <v>796</v>
      </c>
      <c r="AJ1095">
        <v>20</v>
      </c>
      <c r="AL1095" t="s">
        <v>801</v>
      </c>
      <c r="AM1095">
        <v>20</v>
      </c>
      <c r="AO1095" t="s">
        <v>798</v>
      </c>
      <c r="AP1095">
        <v>20</v>
      </c>
      <c r="AR1095" t="s">
        <v>150</v>
      </c>
      <c r="AS1095">
        <v>20</v>
      </c>
      <c r="AU1095" t="s">
        <v>799</v>
      </c>
      <c r="AV1095">
        <v>20</v>
      </c>
    </row>
    <row r="1096" spans="1:48" x14ac:dyDescent="0.25">
      <c r="A1096" t="s">
        <v>2838</v>
      </c>
      <c r="B1096" t="s">
        <v>2839</v>
      </c>
      <c r="C1096" t="s">
        <v>142</v>
      </c>
      <c r="E1096" s="19">
        <v>100</v>
      </c>
      <c r="K1096" s="11">
        <v>2590</v>
      </c>
      <c r="N1096" t="s">
        <v>255</v>
      </c>
      <c r="Q1096" t="s">
        <v>146</v>
      </c>
      <c r="T1096" t="s">
        <v>162</v>
      </c>
      <c r="W1096" t="s">
        <v>854</v>
      </c>
      <c r="Z1096" t="s">
        <v>258</v>
      </c>
      <c r="AD1096">
        <v>0</v>
      </c>
      <c r="AG1096">
        <v>0</v>
      </c>
      <c r="AI1096" t="s">
        <v>796</v>
      </c>
      <c r="AJ1096">
        <v>20</v>
      </c>
      <c r="AL1096" t="s">
        <v>801</v>
      </c>
      <c r="AM1096">
        <v>20</v>
      </c>
      <c r="AO1096" t="s">
        <v>798</v>
      </c>
      <c r="AP1096">
        <v>20</v>
      </c>
      <c r="AR1096" t="s">
        <v>150</v>
      </c>
      <c r="AS1096">
        <v>20</v>
      </c>
      <c r="AU1096" t="s">
        <v>799</v>
      </c>
      <c r="AV1096">
        <v>20</v>
      </c>
    </row>
    <row r="1097" spans="1:48" x14ac:dyDescent="0.25">
      <c r="A1097" t="s">
        <v>2840</v>
      </c>
      <c r="B1097" t="s">
        <v>2841</v>
      </c>
      <c r="C1097" t="s">
        <v>142</v>
      </c>
      <c r="E1097" s="19">
        <v>100</v>
      </c>
      <c r="K1097" s="11">
        <v>2590</v>
      </c>
      <c r="N1097" t="s">
        <v>804</v>
      </c>
      <c r="Q1097" t="s">
        <v>146</v>
      </c>
      <c r="T1097" t="s">
        <v>162</v>
      </c>
      <c r="W1097" t="s">
        <v>854</v>
      </c>
      <c r="Z1097" t="s">
        <v>258</v>
      </c>
      <c r="AD1097">
        <v>0</v>
      </c>
      <c r="AG1097">
        <v>0</v>
      </c>
      <c r="AI1097" t="s">
        <v>796</v>
      </c>
      <c r="AJ1097">
        <v>20</v>
      </c>
      <c r="AL1097" t="s">
        <v>801</v>
      </c>
      <c r="AM1097">
        <v>20</v>
      </c>
      <c r="AO1097" t="s">
        <v>798</v>
      </c>
      <c r="AP1097">
        <v>20</v>
      </c>
      <c r="AR1097" t="s">
        <v>150</v>
      </c>
      <c r="AS1097">
        <v>20</v>
      </c>
      <c r="AU1097" t="s">
        <v>799</v>
      </c>
      <c r="AV1097">
        <v>20</v>
      </c>
    </row>
    <row r="1098" spans="1:48" x14ac:dyDescent="0.25">
      <c r="A1098" t="s">
        <v>2842</v>
      </c>
      <c r="B1098" t="s">
        <v>2843</v>
      </c>
      <c r="C1098" t="s">
        <v>142</v>
      </c>
      <c r="E1098" s="19">
        <v>100</v>
      </c>
      <c r="K1098" s="11">
        <v>2590</v>
      </c>
      <c r="N1098" t="s">
        <v>804</v>
      </c>
      <c r="Q1098" t="s">
        <v>146</v>
      </c>
      <c r="T1098" t="s">
        <v>162</v>
      </c>
      <c r="W1098" t="s">
        <v>854</v>
      </c>
      <c r="Z1098" t="s">
        <v>258</v>
      </c>
      <c r="AD1098">
        <v>0</v>
      </c>
      <c r="AG1098">
        <v>0</v>
      </c>
      <c r="AI1098" t="s">
        <v>796</v>
      </c>
      <c r="AJ1098">
        <v>20</v>
      </c>
      <c r="AL1098" t="s">
        <v>801</v>
      </c>
      <c r="AM1098">
        <v>20</v>
      </c>
      <c r="AO1098" t="s">
        <v>798</v>
      </c>
      <c r="AP1098">
        <v>20</v>
      </c>
      <c r="AR1098" t="s">
        <v>150</v>
      </c>
      <c r="AS1098">
        <v>20</v>
      </c>
      <c r="AU1098" t="s">
        <v>799</v>
      </c>
      <c r="AV1098">
        <v>20</v>
      </c>
    </row>
    <row r="1099" spans="1:48" x14ac:dyDescent="0.25">
      <c r="A1099" t="s">
        <v>2917</v>
      </c>
      <c r="B1099" t="s">
        <v>2918</v>
      </c>
      <c r="C1099" t="s">
        <v>142</v>
      </c>
      <c r="E1099" s="19">
        <v>100</v>
      </c>
      <c r="K1099" s="11">
        <v>2590</v>
      </c>
      <c r="N1099" t="s">
        <v>804</v>
      </c>
      <c r="Q1099" t="s">
        <v>146</v>
      </c>
      <c r="T1099" t="s">
        <v>162</v>
      </c>
      <c r="W1099" t="s">
        <v>854</v>
      </c>
      <c r="Z1099" t="s">
        <v>258</v>
      </c>
      <c r="AD1099">
        <v>0</v>
      </c>
      <c r="AG1099">
        <v>0</v>
      </c>
      <c r="AI1099" t="s">
        <v>796</v>
      </c>
      <c r="AJ1099">
        <v>20</v>
      </c>
      <c r="AL1099" t="s">
        <v>801</v>
      </c>
      <c r="AM1099">
        <v>20</v>
      </c>
      <c r="AO1099" t="s">
        <v>798</v>
      </c>
      <c r="AP1099">
        <v>20</v>
      </c>
      <c r="AR1099" t="s">
        <v>150</v>
      </c>
      <c r="AS1099">
        <v>20</v>
      </c>
      <c r="AU1099" t="s">
        <v>799</v>
      </c>
      <c r="AV1099">
        <v>20</v>
      </c>
    </row>
    <row r="1100" spans="1:48" x14ac:dyDescent="0.25">
      <c r="A1100" t="s">
        <v>2919</v>
      </c>
      <c r="B1100" t="s">
        <v>2920</v>
      </c>
      <c r="C1100" t="s">
        <v>142</v>
      </c>
      <c r="E1100" s="19">
        <v>100</v>
      </c>
      <c r="K1100" s="11">
        <v>2590</v>
      </c>
      <c r="N1100" t="s">
        <v>804</v>
      </c>
      <c r="Q1100" t="s">
        <v>146</v>
      </c>
      <c r="T1100" t="s">
        <v>162</v>
      </c>
      <c r="W1100" t="s">
        <v>854</v>
      </c>
      <c r="Z1100" t="s">
        <v>258</v>
      </c>
      <c r="AD1100">
        <v>0</v>
      </c>
      <c r="AG1100">
        <v>0</v>
      </c>
      <c r="AI1100" t="s">
        <v>796</v>
      </c>
      <c r="AJ1100">
        <v>20</v>
      </c>
      <c r="AL1100" t="s">
        <v>801</v>
      </c>
      <c r="AM1100">
        <v>20</v>
      </c>
      <c r="AO1100" t="s">
        <v>798</v>
      </c>
      <c r="AP1100">
        <v>20</v>
      </c>
      <c r="AR1100" t="s">
        <v>150</v>
      </c>
      <c r="AS1100">
        <v>20</v>
      </c>
      <c r="AU1100" t="s">
        <v>799</v>
      </c>
      <c r="AV1100">
        <v>20</v>
      </c>
    </row>
    <row r="1101" spans="1:48" x14ac:dyDescent="0.25">
      <c r="A1101" t="s">
        <v>2921</v>
      </c>
      <c r="B1101" t="s">
        <v>2922</v>
      </c>
      <c r="C1101" t="s">
        <v>142</v>
      </c>
      <c r="E1101" s="19">
        <v>100</v>
      </c>
      <c r="K1101" s="11">
        <v>2590</v>
      </c>
      <c r="N1101" t="s">
        <v>804</v>
      </c>
      <c r="Q1101" t="s">
        <v>146</v>
      </c>
      <c r="T1101" t="s">
        <v>162</v>
      </c>
      <c r="W1101" t="s">
        <v>854</v>
      </c>
      <c r="Z1101" t="s">
        <v>258</v>
      </c>
      <c r="AD1101">
        <v>0</v>
      </c>
      <c r="AG1101">
        <v>0</v>
      </c>
      <c r="AI1101" t="s">
        <v>796</v>
      </c>
      <c r="AJ1101">
        <v>20</v>
      </c>
      <c r="AL1101" t="s">
        <v>801</v>
      </c>
      <c r="AM1101">
        <v>20</v>
      </c>
      <c r="AO1101" t="s">
        <v>798</v>
      </c>
      <c r="AP1101">
        <v>20</v>
      </c>
      <c r="AR1101" t="s">
        <v>150</v>
      </c>
      <c r="AS1101">
        <v>20</v>
      </c>
      <c r="AU1101" t="s">
        <v>799</v>
      </c>
      <c r="AV1101">
        <v>20</v>
      </c>
    </row>
    <row r="1102" spans="1:48" x14ac:dyDescent="0.25">
      <c r="A1102" t="s">
        <v>2923</v>
      </c>
      <c r="B1102" t="s">
        <v>2924</v>
      </c>
      <c r="C1102" t="s">
        <v>142</v>
      </c>
      <c r="E1102" s="19">
        <v>100</v>
      </c>
      <c r="K1102" s="11">
        <v>2590</v>
      </c>
      <c r="N1102" t="s">
        <v>804</v>
      </c>
      <c r="Q1102" t="s">
        <v>146</v>
      </c>
      <c r="T1102" t="s">
        <v>162</v>
      </c>
      <c r="W1102" t="s">
        <v>854</v>
      </c>
      <c r="Z1102" t="s">
        <v>258</v>
      </c>
      <c r="AD1102">
        <v>0</v>
      </c>
      <c r="AG1102">
        <v>0</v>
      </c>
      <c r="AI1102" t="s">
        <v>796</v>
      </c>
      <c r="AJ1102">
        <v>20</v>
      </c>
      <c r="AL1102" t="s">
        <v>801</v>
      </c>
      <c r="AM1102">
        <v>20</v>
      </c>
      <c r="AO1102" t="s">
        <v>798</v>
      </c>
      <c r="AP1102">
        <v>20</v>
      </c>
      <c r="AR1102" t="s">
        <v>150</v>
      </c>
      <c r="AS1102">
        <v>20</v>
      </c>
      <c r="AU1102" t="s">
        <v>799</v>
      </c>
      <c r="AV1102">
        <v>20</v>
      </c>
    </row>
    <row r="1103" spans="1:48" x14ac:dyDescent="0.25">
      <c r="A1103" t="s">
        <v>2925</v>
      </c>
      <c r="B1103" t="s">
        <v>2926</v>
      </c>
      <c r="C1103" t="s">
        <v>142</v>
      </c>
      <c r="E1103" s="19">
        <v>100</v>
      </c>
      <c r="K1103" s="11">
        <v>2590</v>
      </c>
      <c r="N1103" t="s">
        <v>804</v>
      </c>
      <c r="Q1103" t="s">
        <v>146</v>
      </c>
      <c r="T1103" t="s">
        <v>162</v>
      </c>
      <c r="W1103" t="s">
        <v>854</v>
      </c>
      <c r="Z1103" t="s">
        <v>258</v>
      </c>
      <c r="AD1103">
        <v>0</v>
      </c>
      <c r="AG1103">
        <v>0</v>
      </c>
      <c r="AI1103" t="s">
        <v>796</v>
      </c>
      <c r="AJ1103">
        <v>20</v>
      </c>
      <c r="AL1103" t="s">
        <v>801</v>
      </c>
      <c r="AM1103">
        <v>20</v>
      </c>
      <c r="AO1103" t="s">
        <v>798</v>
      </c>
      <c r="AP1103">
        <v>20</v>
      </c>
      <c r="AR1103" t="s">
        <v>150</v>
      </c>
      <c r="AS1103">
        <v>20</v>
      </c>
      <c r="AU1103" t="s">
        <v>799</v>
      </c>
      <c r="AV1103">
        <v>20</v>
      </c>
    </row>
    <row r="1104" spans="1:48" x14ac:dyDescent="0.25">
      <c r="A1104" t="s">
        <v>2927</v>
      </c>
      <c r="B1104" t="s">
        <v>2928</v>
      </c>
      <c r="C1104" t="s">
        <v>142</v>
      </c>
      <c r="E1104" s="19">
        <v>100</v>
      </c>
      <c r="K1104" s="11">
        <v>2590</v>
      </c>
      <c r="N1104" t="s">
        <v>804</v>
      </c>
      <c r="Q1104" t="s">
        <v>146</v>
      </c>
      <c r="T1104" t="s">
        <v>162</v>
      </c>
      <c r="W1104" t="s">
        <v>854</v>
      </c>
      <c r="Z1104" t="s">
        <v>258</v>
      </c>
      <c r="AD1104">
        <v>0</v>
      </c>
      <c r="AG1104">
        <v>0</v>
      </c>
      <c r="AI1104" t="s">
        <v>796</v>
      </c>
      <c r="AJ1104">
        <v>20</v>
      </c>
      <c r="AL1104" t="s">
        <v>801</v>
      </c>
      <c r="AM1104">
        <v>20</v>
      </c>
      <c r="AO1104" t="s">
        <v>798</v>
      </c>
      <c r="AP1104">
        <v>20</v>
      </c>
      <c r="AR1104" t="s">
        <v>150</v>
      </c>
      <c r="AS1104">
        <v>20</v>
      </c>
      <c r="AU1104" t="s">
        <v>799</v>
      </c>
      <c r="AV1104">
        <v>20</v>
      </c>
    </row>
    <row r="1105" spans="1:48" x14ac:dyDescent="0.25">
      <c r="A1105" t="s">
        <v>2929</v>
      </c>
      <c r="B1105" t="s">
        <v>2930</v>
      </c>
      <c r="C1105" t="s">
        <v>142</v>
      </c>
      <c r="E1105" s="19">
        <v>100</v>
      </c>
      <c r="K1105" s="11">
        <v>2590</v>
      </c>
      <c r="N1105" t="s">
        <v>804</v>
      </c>
      <c r="Q1105" t="s">
        <v>146</v>
      </c>
      <c r="T1105" t="s">
        <v>162</v>
      </c>
      <c r="W1105" t="s">
        <v>854</v>
      </c>
      <c r="Z1105" t="s">
        <v>258</v>
      </c>
      <c r="AD1105">
        <v>0</v>
      </c>
      <c r="AG1105">
        <v>0</v>
      </c>
      <c r="AI1105" t="s">
        <v>796</v>
      </c>
      <c r="AJ1105">
        <v>20</v>
      </c>
      <c r="AL1105" t="s">
        <v>801</v>
      </c>
      <c r="AM1105">
        <v>20</v>
      </c>
      <c r="AO1105" t="s">
        <v>798</v>
      </c>
      <c r="AP1105">
        <v>20</v>
      </c>
      <c r="AR1105" t="s">
        <v>150</v>
      </c>
      <c r="AS1105">
        <v>20</v>
      </c>
      <c r="AU1105" t="s">
        <v>799</v>
      </c>
      <c r="AV1105">
        <v>20</v>
      </c>
    </row>
    <row r="1106" spans="1:48" x14ac:dyDescent="0.25">
      <c r="A1106" t="s">
        <v>2931</v>
      </c>
      <c r="B1106" t="s">
        <v>2932</v>
      </c>
      <c r="C1106" t="s">
        <v>142</v>
      </c>
      <c r="E1106" s="19">
        <v>100</v>
      </c>
      <c r="K1106" s="11">
        <v>2590</v>
      </c>
      <c r="N1106" t="s">
        <v>804</v>
      </c>
      <c r="Q1106" t="s">
        <v>146</v>
      </c>
      <c r="T1106" t="s">
        <v>162</v>
      </c>
      <c r="W1106" t="s">
        <v>854</v>
      </c>
      <c r="Z1106" t="s">
        <v>258</v>
      </c>
      <c r="AD1106">
        <v>0</v>
      </c>
      <c r="AG1106">
        <v>0</v>
      </c>
      <c r="AI1106" t="s">
        <v>796</v>
      </c>
      <c r="AJ1106">
        <v>20</v>
      </c>
      <c r="AL1106" t="s">
        <v>801</v>
      </c>
      <c r="AM1106">
        <v>20</v>
      </c>
      <c r="AO1106" t="s">
        <v>798</v>
      </c>
      <c r="AP1106">
        <v>20</v>
      </c>
      <c r="AR1106" t="s">
        <v>150</v>
      </c>
      <c r="AS1106">
        <v>20</v>
      </c>
      <c r="AU1106" t="s">
        <v>799</v>
      </c>
      <c r="AV1106">
        <v>20</v>
      </c>
    </row>
    <row r="1107" spans="1:48" x14ac:dyDescent="0.25">
      <c r="A1107" t="s">
        <v>2933</v>
      </c>
      <c r="B1107" t="s">
        <v>2934</v>
      </c>
      <c r="C1107" t="s">
        <v>142</v>
      </c>
      <c r="E1107" s="19">
        <v>100</v>
      </c>
      <c r="K1107" s="11">
        <v>2590</v>
      </c>
      <c r="N1107" t="s">
        <v>804</v>
      </c>
      <c r="Q1107" t="s">
        <v>146</v>
      </c>
      <c r="T1107" t="s">
        <v>162</v>
      </c>
      <c r="W1107" t="s">
        <v>854</v>
      </c>
      <c r="Z1107" t="s">
        <v>258</v>
      </c>
      <c r="AD1107">
        <v>0</v>
      </c>
      <c r="AG1107">
        <v>0</v>
      </c>
      <c r="AI1107" t="s">
        <v>796</v>
      </c>
      <c r="AJ1107">
        <v>20</v>
      </c>
      <c r="AL1107" t="s">
        <v>801</v>
      </c>
      <c r="AM1107">
        <v>20</v>
      </c>
      <c r="AO1107" t="s">
        <v>798</v>
      </c>
      <c r="AP1107">
        <v>20</v>
      </c>
      <c r="AR1107" t="s">
        <v>150</v>
      </c>
      <c r="AS1107">
        <v>20</v>
      </c>
      <c r="AU1107" t="s">
        <v>799</v>
      </c>
      <c r="AV1107">
        <v>20</v>
      </c>
    </row>
    <row r="1108" spans="1:48" x14ac:dyDescent="0.25">
      <c r="A1108" t="s">
        <v>2935</v>
      </c>
      <c r="B1108" t="s">
        <v>2936</v>
      </c>
      <c r="C1108" t="s">
        <v>142</v>
      </c>
      <c r="E1108" s="19">
        <v>100</v>
      </c>
      <c r="K1108" s="11">
        <v>2590</v>
      </c>
      <c r="N1108" t="s">
        <v>804</v>
      </c>
      <c r="Q1108" t="s">
        <v>146</v>
      </c>
      <c r="T1108" t="s">
        <v>162</v>
      </c>
      <c r="W1108" t="s">
        <v>854</v>
      </c>
      <c r="Z1108" t="s">
        <v>258</v>
      </c>
      <c r="AD1108">
        <v>0</v>
      </c>
      <c r="AG1108">
        <v>0</v>
      </c>
      <c r="AI1108" t="s">
        <v>796</v>
      </c>
      <c r="AJ1108">
        <v>20</v>
      </c>
      <c r="AL1108" t="s">
        <v>801</v>
      </c>
      <c r="AM1108">
        <v>20</v>
      </c>
      <c r="AO1108" t="s">
        <v>798</v>
      </c>
      <c r="AP1108">
        <v>20</v>
      </c>
      <c r="AR1108" t="s">
        <v>150</v>
      </c>
      <c r="AS1108">
        <v>20</v>
      </c>
      <c r="AU1108" t="s">
        <v>799</v>
      </c>
      <c r="AV1108">
        <v>20</v>
      </c>
    </row>
    <row r="1109" spans="1:48" x14ac:dyDescent="0.25">
      <c r="A1109" t="s">
        <v>2937</v>
      </c>
      <c r="B1109" t="s">
        <v>2938</v>
      </c>
      <c r="C1109" t="s">
        <v>142</v>
      </c>
      <c r="E1109" s="19">
        <v>100</v>
      </c>
      <c r="K1109" s="11">
        <v>2579</v>
      </c>
      <c r="N1109" t="s">
        <v>804</v>
      </c>
      <c r="Q1109" t="s">
        <v>146</v>
      </c>
      <c r="T1109" t="s">
        <v>162</v>
      </c>
      <c r="W1109" t="s">
        <v>854</v>
      </c>
      <c r="Z1109" t="s">
        <v>258</v>
      </c>
      <c r="AD1109">
        <v>0</v>
      </c>
      <c r="AG1109">
        <v>0</v>
      </c>
      <c r="AI1109" t="s">
        <v>796</v>
      </c>
      <c r="AJ1109">
        <v>20</v>
      </c>
      <c r="AL1109" t="s">
        <v>801</v>
      </c>
      <c r="AM1109">
        <v>20</v>
      </c>
      <c r="AO1109" t="s">
        <v>798</v>
      </c>
      <c r="AP1109">
        <v>20</v>
      </c>
      <c r="AR1109" t="s">
        <v>150</v>
      </c>
      <c r="AS1109">
        <v>20</v>
      </c>
      <c r="AU1109" t="s">
        <v>799</v>
      </c>
      <c r="AV1109">
        <v>20</v>
      </c>
    </row>
    <row r="1110" spans="1:48" x14ac:dyDescent="0.25">
      <c r="A1110" t="s">
        <v>2939</v>
      </c>
      <c r="B1110" t="s">
        <v>2940</v>
      </c>
      <c r="C1110" t="s">
        <v>142</v>
      </c>
      <c r="E1110" s="19">
        <v>100</v>
      </c>
      <c r="K1110" s="11">
        <v>2579</v>
      </c>
      <c r="N1110" t="s">
        <v>804</v>
      </c>
      <c r="Q1110" t="s">
        <v>146</v>
      </c>
      <c r="T1110" t="s">
        <v>162</v>
      </c>
      <c r="W1110" t="s">
        <v>854</v>
      </c>
      <c r="Z1110" t="s">
        <v>258</v>
      </c>
      <c r="AD1110">
        <v>0</v>
      </c>
      <c r="AG1110">
        <v>0</v>
      </c>
      <c r="AI1110" t="s">
        <v>796</v>
      </c>
      <c r="AJ1110">
        <v>20</v>
      </c>
      <c r="AL1110" t="s">
        <v>801</v>
      </c>
      <c r="AM1110">
        <v>20</v>
      </c>
      <c r="AO1110" t="s">
        <v>798</v>
      </c>
      <c r="AP1110">
        <v>20</v>
      </c>
      <c r="AR1110" t="s">
        <v>150</v>
      </c>
      <c r="AS1110">
        <v>20</v>
      </c>
      <c r="AU1110" t="s">
        <v>799</v>
      </c>
      <c r="AV1110">
        <v>20</v>
      </c>
    </row>
    <row r="1111" spans="1:48" x14ac:dyDescent="0.25">
      <c r="A1111" t="s">
        <v>2941</v>
      </c>
      <c r="B1111" t="s">
        <v>2942</v>
      </c>
      <c r="C1111" t="s">
        <v>142</v>
      </c>
      <c r="E1111" s="19">
        <v>100</v>
      </c>
      <c r="K1111" s="11">
        <v>2579</v>
      </c>
      <c r="N1111" t="s">
        <v>804</v>
      </c>
      <c r="Q1111" t="s">
        <v>146</v>
      </c>
      <c r="T1111" t="s">
        <v>171</v>
      </c>
      <c r="W1111" t="s">
        <v>854</v>
      </c>
      <c r="Z1111" t="s">
        <v>258</v>
      </c>
      <c r="AD1111">
        <v>0</v>
      </c>
      <c r="AG1111">
        <v>0</v>
      </c>
      <c r="AI1111" t="s">
        <v>796</v>
      </c>
      <c r="AJ1111">
        <v>20</v>
      </c>
      <c r="AL1111" t="s">
        <v>801</v>
      </c>
      <c r="AM1111">
        <v>20</v>
      </c>
      <c r="AO1111" t="s">
        <v>798</v>
      </c>
      <c r="AP1111">
        <v>20</v>
      </c>
      <c r="AR1111" t="s">
        <v>150</v>
      </c>
      <c r="AS1111">
        <v>20</v>
      </c>
      <c r="AU1111" t="s">
        <v>799</v>
      </c>
      <c r="AV1111">
        <v>20</v>
      </c>
    </row>
    <row r="1112" spans="1:48" x14ac:dyDescent="0.25">
      <c r="A1112" t="s">
        <v>2943</v>
      </c>
      <c r="B1112" t="s">
        <v>2944</v>
      </c>
      <c r="C1112" t="s">
        <v>142</v>
      </c>
      <c r="E1112" s="19">
        <v>100</v>
      </c>
      <c r="K1112" s="11">
        <v>2579</v>
      </c>
      <c r="N1112" t="s">
        <v>804</v>
      </c>
      <c r="Q1112" t="s">
        <v>146</v>
      </c>
      <c r="T1112" t="s">
        <v>162</v>
      </c>
      <c r="W1112" t="s">
        <v>854</v>
      </c>
      <c r="Z1112" t="s">
        <v>258</v>
      </c>
      <c r="AD1112">
        <v>0</v>
      </c>
      <c r="AG1112">
        <v>0</v>
      </c>
      <c r="AI1112" t="s">
        <v>796</v>
      </c>
      <c r="AJ1112">
        <v>20</v>
      </c>
      <c r="AL1112" t="s">
        <v>801</v>
      </c>
      <c r="AM1112">
        <v>20</v>
      </c>
      <c r="AO1112" t="s">
        <v>798</v>
      </c>
      <c r="AP1112">
        <v>20</v>
      </c>
      <c r="AR1112" t="s">
        <v>150</v>
      </c>
      <c r="AS1112">
        <v>20</v>
      </c>
      <c r="AU1112" t="s">
        <v>799</v>
      </c>
      <c r="AV1112">
        <v>20</v>
      </c>
    </row>
    <row r="1113" spans="1:48" x14ac:dyDescent="0.25">
      <c r="A1113" t="s">
        <v>2945</v>
      </c>
      <c r="B1113" t="s">
        <v>2946</v>
      </c>
      <c r="C1113" t="s">
        <v>142</v>
      </c>
      <c r="E1113" s="19">
        <v>100</v>
      </c>
      <c r="K1113" s="11">
        <v>2579</v>
      </c>
      <c r="N1113" t="s">
        <v>804</v>
      </c>
      <c r="Q1113" t="s">
        <v>146</v>
      </c>
      <c r="T1113" t="s">
        <v>162</v>
      </c>
      <c r="W1113" t="s">
        <v>854</v>
      </c>
      <c r="Z1113" t="s">
        <v>258</v>
      </c>
      <c r="AD1113">
        <v>0</v>
      </c>
      <c r="AG1113">
        <v>0</v>
      </c>
      <c r="AI1113" t="s">
        <v>796</v>
      </c>
      <c r="AJ1113">
        <v>20</v>
      </c>
      <c r="AL1113" t="s">
        <v>801</v>
      </c>
      <c r="AM1113">
        <v>20</v>
      </c>
      <c r="AO1113" t="s">
        <v>798</v>
      </c>
      <c r="AP1113">
        <v>20</v>
      </c>
      <c r="AR1113" t="s">
        <v>150</v>
      </c>
      <c r="AS1113">
        <v>20</v>
      </c>
      <c r="AU1113" t="s">
        <v>799</v>
      </c>
      <c r="AV1113">
        <v>20</v>
      </c>
    </row>
    <row r="1114" spans="1:48" x14ac:dyDescent="0.25">
      <c r="A1114" t="s">
        <v>2947</v>
      </c>
      <c r="B1114" t="s">
        <v>2948</v>
      </c>
      <c r="C1114" t="s">
        <v>142</v>
      </c>
      <c r="E1114" s="19">
        <v>100</v>
      </c>
      <c r="K1114" s="11">
        <v>2579</v>
      </c>
      <c r="N1114" t="s">
        <v>804</v>
      </c>
      <c r="Q1114" t="s">
        <v>146</v>
      </c>
      <c r="T1114" t="s">
        <v>162</v>
      </c>
      <c r="W1114" t="s">
        <v>854</v>
      </c>
      <c r="Z1114" t="s">
        <v>258</v>
      </c>
      <c r="AD1114">
        <v>0</v>
      </c>
      <c r="AG1114">
        <v>0</v>
      </c>
      <c r="AI1114" t="s">
        <v>796</v>
      </c>
      <c r="AJ1114">
        <v>20</v>
      </c>
      <c r="AL1114" t="s">
        <v>801</v>
      </c>
      <c r="AM1114">
        <v>20</v>
      </c>
      <c r="AO1114" t="s">
        <v>798</v>
      </c>
      <c r="AP1114">
        <v>20</v>
      </c>
      <c r="AR1114" t="s">
        <v>150</v>
      </c>
      <c r="AS1114">
        <v>20</v>
      </c>
      <c r="AU1114" t="s">
        <v>799</v>
      </c>
      <c r="AV1114">
        <v>20</v>
      </c>
    </row>
    <row r="1115" spans="1:48" x14ac:dyDescent="0.25">
      <c r="A1115" t="s">
        <v>2949</v>
      </c>
      <c r="B1115" t="s">
        <v>2950</v>
      </c>
      <c r="C1115" t="s">
        <v>142</v>
      </c>
      <c r="E1115" s="19">
        <v>100</v>
      </c>
      <c r="K1115" s="11">
        <v>2579</v>
      </c>
      <c r="N1115" t="s">
        <v>804</v>
      </c>
      <c r="Q1115" t="s">
        <v>146</v>
      </c>
      <c r="T1115" t="s">
        <v>162</v>
      </c>
      <c r="W1115" t="s">
        <v>854</v>
      </c>
      <c r="Z1115" t="s">
        <v>258</v>
      </c>
      <c r="AD1115">
        <v>0</v>
      </c>
      <c r="AG1115">
        <v>0</v>
      </c>
      <c r="AI1115" t="s">
        <v>796</v>
      </c>
      <c r="AJ1115">
        <v>20</v>
      </c>
      <c r="AL1115" t="s">
        <v>801</v>
      </c>
      <c r="AM1115">
        <v>20</v>
      </c>
      <c r="AO1115" t="s">
        <v>798</v>
      </c>
      <c r="AP1115">
        <v>20</v>
      </c>
      <c r="AR1115" t="s">
        <v>150</v>
      </c>
      <c r="AS1115">
        <v>20</v>
      </c>
      <c r="AU1115" t="s">
        <v>799</v>
      </c>
      <c r="AV1115">
        <v>20</v>
      </c>
    </row>
    <row r="1116" spans="1:48" x14ac:dyDescent="0.25">
      <c r="A1116" t="s">
        <v>2951</v>
      </c>
      <c r="B1116" t="s">
        <v>2952</v>
      </c>
      <c r="C1116" t="s">
        <v>142</v>
      </c>
      <c r="E1116" s="19">
        <v>100</v>
      </c>
      <c r="K1116" s="11">
        <v>2579</v>
      </c>
      <c r="N1116" t="s">
        <v>804</v>
      </c>
      <c r="Q1116" t="s">
        <v>146</v>
      </c>
      <c r="T1116" t="s">
        <v>162</v>
      </c>
      <c r="W1116" t="s">
        <v>854</v>
      </c>
      <c r="Z1116" t="s">
        <v>258</v>
      </c>
      <c r="AD1116">
        <v>0</v>
      </c>
      <c r="AG1116">
        <v>0</v>
      </c>
      <c r="AI1116" t="s">
        <v>796</v>
      </c>
      <c r="AJ1116">
        <v>20</v>
      </c>
      <c r="AL1116" t="s">
        <v>801</v>
      </c>
      <c r="AM1116">
        <v>20</v>
      </c>
      <c r="AO1116" t="s">
        <v>798</v>
      </c>
      <c r="AP1116">
        <v>20</v>
      </c>
      <c r="AR1116" t="s">
        <v>150</v>
      </c>
      <c r="AS1116">
        <v>20</v>
      </c>
      <c r="AU1116" t="s">
        <v>799</v>
      </c>
      <c r="AV1116">
        <v>20</v>
      </c>
    </row>
    <row r="1117" spans="1:48" x14ac:dyDescent="0.25">
      <c r="A1117" t="s">
        <v>2953</v>
      </c>
      <c r="B1117" t="s">
        <v>2954</v>
      </c>
      <c r="C1117" t="s">
        <v>142</v>
      </c>
      <c r="E1117" s="19">
        <v>100</v>
      </c>
      <c r="K1117" s="11">
        <v>2579</v>
      </c>
      <c r="N1117" t="s">
        <v>804</v>
      </c>
      <c r="Q1117" t="s">
        <v>146</v>
      </c>
      <c r="T1117" t="s">
        <v>162</v>
      </c>
      <c r="W1117" t="s">
        <v>854</v>
      </c>
      <c r="Z1117" t="s">
        <v>258</v>
      </c>
      <c r="AD1117">
        <v>0</v>
      </c>
      <c r="AG1117">
        <v>0</v>
      </c>
      <c r="AI1117" t="s">
        <v>796</v>
      </c>
      <c r="AJ1117">
        <v>20</v>
      </c>
      <c r="AL1117" t="s">
        <v>801</v>
      </c>
      <c r="AM1117">
        <v>20</v>
      </c>
      <c r="AO1117" t="s">
        <v>798</v>
      </c>
      <c r="AP1117">
        <v>20</v>
      </c>
      <c r="AR1117" t="s">
        <v>150</v>
      </c>
      <c r="AS1117">
        <v>20</v>
      </c>
      <c r="AU1117" t="s">
        <v>799</v>
      </c>
      <c r="AV1117">
        <v>20</v>
      </c>
    </row>
    <row r="1118" spans="1:48" x14ac:dyDescent="0.25">
      <c r="A1118" t="s">
        <v>2955</v>
      </c>
      <c r="B1118" t="s">
        <v>2956</v>
      </c>
      <c r="C1118" t="s">
        <v>142</v>
      </c>
      <c r="E1118" s="19">
        <v>100</v>
      </c>
      <c r="K1118" s="11">
        <v>2579</v>
      </c>
      <c r="N1118" t="s">
        <v>804</v>
      </c>
      <c r="Q1118" t="s">
        <v>146</v>
      </c>
      <c r="T1118" t="s">
        <v>162</v>
      </c>
      <c r="W1118" t="s">
        <v>854</v>
      </c>
      <c r="Z1118" t="s">
        <v>258</v>
      </c>
      <c r="AD1118">
        <v>0</v>
      </c>
      <c r="AG1118">
        <v>0</v>
      </c>
      <c r="AI1118" t="s">
        <v>796</v>
      </c>
      <c r="AJ1118">
        <v>20</v>
      </c>
      <c r="AL1118" t="s">
        <v>801</v>
      </c>
      <c r="AM1118">
        <v>20</v>
      </c>
      <c r="AO1118" t="s">
        <v>798</v>
      </c>
      <c r="AP1118">
        <v>20</v>
      </c>
      <c r="AR1118" t="s">
        <v>150</v>
      </c>
      <c r="AS1118">
        <v>20</v>
      </c>
      <c r="AU1118" t="s">
        <v>799</v>
      </c>
      <c r="AV1118">
        <v>20</v>
      </c>
    </row>
    <row r="1119" spans="1:48" x14ac:dyDescent="0.25">
      <c r="A1119" t="s">
        <v>2957</v>
      </c>
      <c r="B1119" t="s">
        <v>2958</v>
      </c>
      <c r="C1119" t="s">
        <v>142</v>
      </c>
      <c r="E1119" s="19">
        <v>100</v>
      </c>
      <c r="K1119" s="11">
        <v>2702</v>
      </c>
      <c r="N1119" t="s">
        <v>804</v>
      </c>
      <c r="Q1119" t="s">
        <v>197</v>
      </c>
      <c r="T1119" t="s">
        <v>2959</v>
      </c>
      <c r="W1119" t="s">
        <v>854</v>
      </c>
      <c r="Z1119" t="s">
        <v>150</v>
      </c>
      <c r="AC1119" t="s">
        <v>796</v>
      </c>
      <c r="AD1119">
        <v>0</v>
      </c>
      <c r="AF1119" t="s">
        <v>801</v>
      </c>
      <c r="AG1119">
        <v>0</v>
      </c>
      <c r="AI1119" t="s">
        <v>796</v>
      </c>
      <c r="AJ1119">
        <v>20</v>
      </c>
      <c r="AL1119" t="s">
        <v>801</v>
      </c>
      <c r="AM1119">
        <v>20</v>
      </c>
      <c r="AO1119" t="s">
        <v>798</v>
      </c>
      <c r="AP1119">
        <v>20</v>
      </c>
      <c r="AR1119" t="s">
        <v>150</v>
      </c>
      <c r="AS1119">
        <v>20</v>
      </c>
      <c r="AU1119" t="s">
        <v>799</v>
      </c>
      <c r="AV1119">
        <v>20</v>
      </c>
    </row>
    <row r="1120" spans="1:48" x14ac:dyDescent="0.25">
      <c r="A1120" t="s">
        <v>2960</v>
      </c>
      <c r="B1120" t="s">
        <v>2961</v>
      </c>
      <c r="C1120" t="s">
        <v>142</v>
      </c>
      <c r="E1120" s="19">
        <v>80</v>
      </c>
      <c r="K1120" s="11">
        <v>2702</v>
      </c>
      <c r="N1120" t="s">
        <v>804</v>
      </c>
      <c r="Q1120" t="s">
        <v>197</v>
      </c>
      <c r="T1120" t="s">
        <v>2959</v>
      </c>
      <c r="W1120" t="s">
        <v>805</v>
      </c>
      <c r="Z1120" t="s">
        <v>258</v>
      </c>
      <c r="AD1120">
        <v>0</v>
      </c>
      <c r="AG1120">
        <v>0</v>
      </c>
      <c r="AI1120" t="s">
        <v>796</v>
      </c>
      <c r="AJ1120">
        <v>20</v>
      </c>
      <c r="AL1120" t="s">
        <v>801</v>
      </c>
      <c r="AM1120">
        <v>20</v>
      </c>
      <c r="AO1120" t="s">
        <v>798</v>
      </c>
      <c r="AP1120">
        <v>20</v>
      </c>
      <c r="AR1120" t="s">
        <v>258</v>
      </c>
      <c r="AS1120">
        <v>0</v>
      </c>
      <c r="AU1120" t="s">
        <v>799</v>
      </c>
      <c r="AV1120">
        <v>20</v>
      </c>
    </row>
    <row r="1121" spans="1:48" x14ac:dyDescent="0.25">
      <c r="A1121" t="s">
        <v>2962</v>
      </c>
      <c r="B1121" t="s">
        <v>2963</v>
      </c>
      <c r="C1121" t="s">
        <v>142</v>
      </c>
      <c r="E1121" s="19">
        <v>100</v>
      </c>
      <c r="K1121" s="11">
        <v>2702</v>
      </c>
      <c r="N1121" t="s">
        <v>804</v>
      </c>
      <c r="Q1121" t="s">
        <v>197</v>
      </c>
      <c r="T1121" t="s">
        <v>2959</v>
      </c>
      <c r="W1121" t="s">
        <v>854</v>
      </c>
      <c r="Z1121" t="s">
        <v>258</v>
      </c>
      <c r="AD1121">
        <v>0</v>
      </c>
      <c r="AG1121">
        <v>0</v>
      </c>
      <c r="AI1121" t="s">
        <v>796</v>
      </c>
      <c r="AJ1121">
        <v>20</v>
      </c>
      <c r="AL1121" t="s">
        <v>801</v>
      </c>
      <c r="AM1121">
        <v>20</v>
      </c>
      <c r="AO1121" t="s">
        <v>798</v>
      </c>
      <c r="AP1121">
        <v>20</v>
      </c>
      <c r="AR1121" t="s">
        <v>150</v>
      </c>
      <c r="AS1121">
        <v>20</v>
      </c>
      <c r="AU1121" t="s">
        <v>799</v>
      </c>
      <c r="AV1121">
        <v>20</v>
      </c>
    </row>
    <row r="1122" spans="1:48" x14ac:dyDescent="0.25">
      <c r="A1122" t="s">
        <v>2964</v>
      </c>
      <c r="B1122" t="s">
        <v>2965</v>
      </c>
      <c r="C1122" t="s">
        <v>142</v>
      </c>
      <c r="E1122" s="19">
        <v>100</v>
      </c>
      <c r="K1122" s="11">
        <v>2702</v>
      </c>
      <c r="N1122" t="s">
        <v>804</v>
      </c>
      <c r="Q1122" t="s">
        <v>197</v>
      </c>
      <c r="T1122" t="s">
        <v>2959</v>
      </c>
      <c r="W1122" t="s">
        <v>854</v>
      </c>
      <c r="Z1122" t="s">
        <v>258</v>
      </c>
      <c r="AD1122">
        <v>0</v>
      </c>
      <c r="AG1122">
        <v>0</v>
      </c>
      <c r="AI1122" t="s">
        <v>796</v>
      </c>
      <c r="AJ1122">
        <v>20</v>
      </c>
      <c r="AL1122" t="s">
        <v>801</v>
      </c>
      <c r="AM1122">
        <v>20</v>
      </c>
      <c r="AO1122" t="s">
        <v>798</v>
      </c>
      <c r="AP1122">
        <v>20</v>
      </c>
      <c r="AR1122" t="s">
        <v>150</v>
      </c>
      <c r="AS1122">
        <v>20</v>
      </c>
      <c r="AU1122" t="s">
        <v>799</v>
      </c>
      <c r="AV1122">
        <v>20</v>
      </c>
    </row>
    <row r="1123" spans="1:48" x14ac:dyDescent="0.25">
      <c r="A1123" t="s">
        <v>2966</v>
      </c>
      <c r="B1123" t="s">
        <v>2967</v>
      </c>
      <c r="C1123" t="s">
        <v>142</v>
      </c>
      <c r="E1123" s="19">
        <v>100</v>
      </c>
      <c r="K1123" s="11">
        <v>2702</v>
      </c>
      <c r="N1123" t="s">
        <v>804</v>
      </c>
      <c r="Q1123" t="s">
        <v>197</v>
      </c>
      <c r="T1123" t="s">
        <v>2959</v>
      </c>
      <c r="W1123" t="s">
        <v>854</v>
      </c>
      <c r="Z1123" t="s">
        <v>258</v>
      </c>
      <c r="AD1123">
        <v>0</v>
      </c>
      <c r="AG1123">
        <v>0</v>
      </c>
      <c r="AI1123" t="s">
        <v>796</v>
      </c>
      <c r="AJ1123">
        <v>20</v>
      </c>
      <c r="AL1123" t="s">
        <v>801</v>
      </c>
      <c r="AM1123">
        <v>20</v>
      </c>
      <c r="AO1123" t="s">
        <v>798</v>
      </c>
      <c r="AP1123">
        <v>20</v>
      </c>
      <c r="AR1123" t="s">
        <v>150</v>
      </c>
      <c r="AS1123">
        <v>20</v>
      </c>
      <c r="AU1123" t="s">
        <v>799</v>
      </c>
      <c r="AV1123">
        <v>20</v>
      </c>
    </row>
    <row r="1124" spans="1:48" x14ac:dyDescent="0.25">
      <c r="A1124" t="s">
        <v>2968</v>
      </c>
      <c r="B1124" t="s">
        <v>2969</v>
      </c>
      <c r="C1124" t="s">
        <v>142</v>
      </c>
      <c r="E1124" s="19">
        <v>100</v>
      </c>
      <c r="K1124" s="11">
        <v>2702</v>
      </c>
      <c r="N1124" t="s">
        <v>804</v>
      </c>
      <c r="Q1124" t="s">
        <v>197</v>
      </c>
      <c r="T1124" t="s">
        <v>2959</v>
      </c>
      <c r="W1124" t="s">
        <v>854</v>
      </c>
      <c r="Z1124" t="s">
        <v>258</v>
      </c>
      <c r="AD1124">
        <v>0</v>
      </c>
      <c r="AG1124">
        <v>0</v>
      </c>
      <c r="AI1124" t="s">
        <v>796</v>
      </c>
      <c r="AJ1124">
        <v>20</v>
      </c>
      <c r="AL1124" t="s">
        <v>801</v>
      </c>
      <c r="AM1124">
        <v>20</v>
      </c>
      <c r="AO1124" t="s">
        <v>798</v>
      </c>
      <c r="AP1124">
        <v>20</v>
      </c>
      <c r="AR1124" t="s">
        <v>150</v>
      </c>
      <c r="AS1124">
        <v>20</v>
      </c>
      <c r="AU1124" t="s">
        <v>799</v>
      </c>
      <c r="AV1124">
        <v>20</v>
      </c>
    </row>
    <row r="1125" spans="1:48" x14ac:dyDescent="0.25">
      <c r="A1125" t="s">
        <v>2970</v>
      </c>
      <c r="B1125" t="s">
        <v>2971</v>
      </c>
      <c r="C1125" t="s">
        <v>142</v>
      </c>
      <c r="E1125" s="19">
        <v>100</v>
      </c>
      <c r="K1125" s="11">
        <v>2702</v>
      </c>
      <c r="N1125" t="s">
        <v>804</v>
      </c>
      <c r="Q1125" t="s">
        <v>197</v>
      </c>
      <c r="T1125" t="s">
        <v>162</v>
      </c>
      <c r="W1125" t="s">
        <v>854</v>
      </c>
      <c r="Z1125" t="s">
        <v>258</v>
      </c>
      <c r="AD1125">
        <v>0</v>
      </c>
      <c r="AG1125">
        <v>0</v>
      </c>
      <c r="AI1125" t="s">
        <v>796</v>
      </c>
      <c r="AJ1125">
        <v>20</v>
      </c>
      <c r="AL1125" t="s">
        <v>801</v>
      </c>
      <c r="AM1125">
        <v>20</v>
      </c>
      <c r="AO1125" t="s">
        <v>798</v>
      </c>
      <c r="AP1125">
        <v>20</v>
      </c>
      <c r="AR1125" t="s">
        <v>150</v>
      </c>
      <c r="AS1125">
        <v>20</v>
      </c>
      <c r="AU1125" t="s">
        <v>799</v>
      </c>
      <c r="AV1125">
        <v>20</v>
      </c>
    </row>
    <row r="1126" spans="1:48" x14ac:dyDescent="0.25">
      <c r="A1126" t="s">
        <v>2972</v>
      </c>
      <c r="B1126" t="s">
        <v>2973</v>
      </c>
      <c r="C1126" t="s">
        <v>142</v>
      </c>
      <c r="E1126" s="19">
        <v>100</v>
      </c>
      <c r="K1126" s="11">
        <v>2702</v>
      </c>
      <c r="N1126" t="s">
        <v>804</v>
      </c>
      <c r="Q1126" t="s">
        <v>197</v>
      </c>
      <c r="T1126" t="s">
        <v>339</v>
      </c>
      <c r="W1126" t="s">
        <v>854</v>
      </c>
      <c r="Z1126" t="s">
        <v>258</v>
      </c>
      <c r="AD1126">
        <v>0</v>
      </c>
      <c r="AG1126">
        <v>0</v>
      </c>
      <c r="AI1126" t="s">
        <v>796</v>
      </c>
      <c r="AJ1126">
        <v>20</v>
      </c>
      <c r="AL1126" t="s">
        <v>801</v>
      </c>
      <c r="AM1126">
        <v>20</v>
      </c>
      <c r="AO1126" t="s">
        <v>798</v>
      </c>
      <c r="AP1126">
        <v>20</v>
      </c>
      <c r="AR1126" t="s">
        <v>150</v>
      </c>
      <c r="AS1126">
        <v>20</v>
      </c>
      <c r="AU1126" t="s">
        <v>799</v>
      </c>
      <c r="AV1126">
        <v>20</v>
      </c>
    </row>
    <row r="1127" spans="1:48" x14ac:dyDescent="0.25">
      <c r="A1127" t="s">
        <v>2974</v>
      </c>
      <c r="B1127" t="s">
        <v>2975</v>
      </c>
      <c r="C1127" t="s">
        <v>142</v>
      </c>
      <c r="E1127" s="19">
        <v>100</v>
      </c>
      <c r="K1127" s="11">
        <v>2702</v>
      </c>
      <c r="N1127" t="s">
        <v>804</v>
      </c>
      <c r="Q1127" t="s">
        <v>197</v>
      </c>
      <c r="T1127" t="s">
        <v>147</v>
      </c>
      <c r="W1127" t="s">
        <v>854</v>
      </c>
      <c r="Z1127" t="s">
        <v>258</v>
      </c>
      <c r="AD1127">
        <v>0</v>
      </c>
      <c r="AG1127">
        <v>0</v>
      </c>
      <c r="AI1127" t="s">
        <v>796</v>
      </c>
      <c r="AJ1127">
        <v>20</v>
      </c>
      <c r="AL1127" t="s">
        <v>801</v>
      </c>
      <c r="AM1127">
        <v>20</v>
      </c>
      <c r="AO1127" t="s">
        <v>798</v>
      </c>
      <c r="AP1127">
        <v>20</v>
      </c>
      <c r="AR1127" t="s">
        <v>150</v>
      </c>
      <c r="AS1127">
        <v>20</v>
      </c>
      <c r="AU1127" t="s">
        <v>799</v>
      </c>
      <c r="AV1127">
        <v>20</v>
      </c>
    </row>
    <row r="1128" spans="1:48" x14ac:dyDescent="0.25">
      <c r="A1128" t="s">
        <v>2976</v>
      </c>
      <c r="B1128" t="s">
        <v>2977</v>
      </c>
      <c r="C1128" t="s">
        <v>142</v>
      </c>
      <c r="E1128" s="19">
        <v>100</v>
      </c>
      <c r="K1128" s="11">
        <v>2702</v>
      </c>
      <c r="N1128" t="s">
        <v>804</v>
      </c>
      <c r="Q1128" t="s">
        <v>197</v>
      </c>
      <c r="T1128" t="s">
        <v>171</v>
      </c>
      <c r="W1128" t="s">
        <v>854</v>
      </c>
      <c r="Z1128" t="s">
        <v>258</v>
      </c>
      <c r="AD1128">
        <v>0</v>
      </c>
      <c r="AG1128">
        <v>0</v>
      </c>
      <c r="AI1128" t="s">
        <v>796</v>
      </c>
      <c r="AJ1128">
        <v>20</v>
      </c>
      <c r="AL1128" t="s">
        <v>801</v>
      </c>
      <c r="AM1128">
        <v>20</v>
      </c>
      <c r="AO1128" t="s">
        <v>798</v>
      </c>
      <c r="AP1128">
        <v>20</v>
      </c>
      <c r="AR1128" t="s">
        <v>150</v>
      </c>
      <c r="AS1128">
        <v>20</v>
      </c>
      <c r="AU1128" t="s">
        <v>799</v>
      </c>
      <c r="AV1128">
        <v>20</v>
      </c>
    </row>
    <row r="1129" spans="1:48" x14ac:dyDescent="0.25">
      <c r="A1129" t="s">
        <v>2978</v>
      </c>
      <c r="B1129" t="s">
        <v>2979</v>
      </c>
      <c r="C1129" t="s">
        <v>142</v>
      </c>
      <c r="E1129" s="19">
        <v>100</v>
      </c>
      <c r="K1129" s="11">
        <v>2702</v>
      </c>
      <c r="N1129" t="s">
        <v>804</v>
      </c>
      <c r="Q1129" t="s">
        <v>197</v>
      </c>
      <c r="T1129" t="s">
        <v>190</v>
      </c>
      <c r="W1129" t="s">
        <v>854</v>
      </c>
      <c r="Z1129" t="s">
        <v>258</v>
      </c>
      <c r="AD1129">
        <v>0</v>
      </c>
      <c r="AG1129">
        <v>0</v>
      </c>
      <c r="AI1129" t="s">
        <v>796</v>
      </c>
      <c r="AJ1129">
        <v>20</v>
      </c>
      <c r="AL1129" t="s">
        <v>801</v>
      </c>
      <c r="AM1129">
        <v>20</v>
      </c>
      <c r="AO1129" t="s">
        <v>798</v>
      </c>
      <c r="AP1129">
        <v>20</v>
      </c>
      <c r="AR1129" t="s">
        <v>150</v>
      </c>
      <c r="AS1129">
        <v>20</v>
      </c>
      <c r="AU1129" t="s">
        <v>799</v>
      </c>
      <c r="AV1129">
        <v>20</v>
      </c>
    </row>
    <row r="1130" spans="1:48" x14ac:dyDescent="0.25">
      <c r="A1130" t="s">
        <v>2980</v>
      </c>
      <c r="B1130" t="s">
        <v>2981</v>
      </c>
      <c r="C1130" t="s">
        <v>142</v>
      </c>
      <c r="E1130" s="19">
        <v>100</v>
      </c>
      <c r="K1130" s="11">
        <v>2254</v>
      </c>
      <c r="N1130" t="s">
        <v>804</v>
      </c>
      <c r="Q1130" t="s">
        <v>146</v>
      </c>
      <c r="T1130" t="s">
        <v>162</v>
      </c>
      <c r="W1130" t="s">
        <v>854</v>
      </c>
      <c r="Z1130" t="s">
        <v>258</v>
      </c>
      <c r="AD1130">
        <v>0</v>
      </c>
      <c r="AG1130">
        <v>0</v>
      </c>
      <c r="AI1130" t="s">
        <v>796</v>
      </c>
      <c r="AJ1130">
        <v>20</v>
      </c>
      <c r="AL1130" t="s">
        <v>801</v>
      </c>
      <c r="AM1130">
        <v>20</v>
      </c>
      <c r="AO1130" t="s">
        <v>798</v>
      </c>
      <c r="AP1130">
        <v>20</v>
      </c>
      <c r="AR1130" t="s">
        <v>150</v>
      </c>
      <c r="AS1130">
        <v>20</v>
      </c>
      <c r="AU1130" t="s">
        <v>799</v>
      </c>
      <c r="AV1130">
        <v>20</v>
      </c>
    </row>
    <row r="1131" spans="1:48" x14ac:dyDescent="0.25">
      <c r="A1131" t="s">
        <v>2982</v>
      </c>
      <c r="B1131" t="s">
        <v>2983</v>
      </c>
      <c r="C1131" t="s">
        <v>142</v>
      </c>
      <c r="E1131" s="19">
        <v>100</v>
      </c>
      <c r="K1131" s="11">
        <v>2254</v>
      </c>
      <c r="N1131" t="s">
        <v>804</v>
      </c>
      <c r="Q1131" t="s">
        <v>146</v>
      </c>
      <c r="T1131" t="s">
        <v>162</v>
      </c>
      <c r="W1131" t="s">
        <v>854</v>
      </c>
      <c r="Z1131" t="s">
        <v>258</v>
      </c>
      <c r="AD1131">
        <v>0</v>
      </c>
      <c r="AG1131">
        <v>0</v>
      </c>
      <c r="AI1131" t="s">
        <v>796</v>
      </c>
      <c r="AJ1131">
        <v>20</v>
      </c>
      <c r="AL1131" t="s">
        <v>801</v>
      </c>
      <c r="AM1131">
        <v>20</v>
      </c>
      <c r="AO1131" t="s">
        <v>798</v>
      </c>
      <c r="AP1131">
        <v>20</v>
      </c>
      <c r="AR1131" t="s">
        <v>150</v>
      </c>
      <c r="AS1131">
        <v>20</v>
      </c>
      <c r="AU1131" t="s">
        <v>799</v>
      </c>
      <c r="AV1131">
        <v>20</v>
      </c>
    </row>
    <row r="1132" spans="1:48" x14ac:dyDescent="0.25">
      <c r="A1132" t="s">
        <v>2984</v>
      </c>
      <c r="B1132" t="s">
        <v>2985</v>
      </c>
      <c r="C1132" t="s">
        <v>142</v>
      </c>
      <c r="E1132" s="19">
        <v>100</v>
      </c>
      <c r="K1132" s="11">
        <v>2254</v>
      </c>
      <c r="N1132" t="s">
        <v>804</v>
      </c>
      <c r="Q1132" t="s">
        <v>146</v>
      </c>
      <c r="T1132" t="s">
        <v>171</v>
      </c>
      <c r="W1132" t="s">
        <v>854</v>
      </c>
      <c r="Z1132" t="s">
        <v>150</v>
      </c>
      <c r="AC1132" t="s">
        <v>796</v>
      </c>
      <c r="AD1132">
        <v>0</v>
      </c>
      <c r="AF1132" t="s">
        <v>801</v>
      </c>
      <c r="AG1132">
        <v>0</v>
      </c>
      <c r="AI1132" t="s">
        <v>796</v>
      </c>
      <c r="AJ1132">
        <v>20</v>
      </c>
      <c r="AL1132" t="s">
        <v>801</v>
      </c>
      <c r="AM1132">
        <v>20</v>
      </c>
      <c r="AO1132" t="s">
        <v>798</v>
      </c>
      <c r="AP1132">
        <v>20</v>
      </c>
      <c r="AR1132" t="s">
        <v>150</v>
      </c>
      <c r="AS1132">
        <v>20</v>
      </c>
      <c r="AU1132" t="s">
        <v>799</v>
      </c>
      <c r="AV1132">
        <v>20</v>
      </c>
    </row>
    <row r="1133" spans="1:48" x14ac:dyDescent="0.25">
      <c r="A1133" t="s">
        <v>2986</v>
      </c>
      <c r="B1133" t="s">
        <v>2987</v>
      </c>
      <c r="C1133" t="s">
        <v>142</v>
      </c>
      <c r="E1133" s="19">
        <v>100</v>
      </c>
      <c r="K1133" s="11">
        <v>2254</v>
      </c>
      <c r="N1133" t="s">
        <v>804</v>
      </c>
      <c r="Q1133" t="s">
        <v>146</v>
      </c>
      <c r="T1133" t="s">
        <v>162</v>
      </c>
      <c r="W1133" t="s">
        <v>854</v>
      </c>
      <c r="Z1133" t="s">
        <v>258</v>
      </c>
      <c r="AD1133">
        <v>0</v>
      </c>
      <c r="AG1133">
        <v>0</v>
      </c>
      <c r="AI1133" t="s">
        <v>796</v>
      </c>
      <c r="AJ1133">
        <v>20</v>
      </c>
      <c r="AL1133" t="s">
        <v>801</v>
      </c>
      <c r="AM1133">
        <v>20</v>
      </c>
      <c r="AO1133" t="s">
        <v>798</v>
      </c>
      <c r="AP1133">
        <v>20</v>
      </c>
      <c r="AR1133" t="s">
        <v>150</v>
      </c>
      <c r="AS1133">
        <v>20</v>
      </c>
      <c r="AU1133" t="s">
        <v>799</v>
      </c>
      <c r="AV1133">
        <v>20</v>
      </c>
    </row>
    <row r="1134" spans="1:48" x14ac:dyDescent="0.25">
      <c r="A1134" t="s">
        <v>2988</v>
      </c>
      <c r="B1134" t="s">
        <v>2989</v>
      </c>
      <c r="C1134" t="s">
        <v>142</v>
      </c>
      <c r="E1134" s="19">
        <v>100</v>
      </c>
      <c r="K1134" s="11">
        <v>2254</v>
      </c>
      <c r="N1134" t="s">
        <v>804</v>
      </c>
      <c r="Q1134" t="s">
        <v>146</v>
      </c>
      <c r="T1134" t="s">
        <v>162</v>
      </c>
      <c r="W1134" t="s">
        <v>854</v>
      </c>
      <c r="Z1134" t="s">
        <v>258</v>
      </c>
      <c r="AD1134">
        <v>0</v>
      </c>
      <c r="AG1134">
        <v>0</v>
      </c>
      <c r="AI1134" t="s">
        <v>796</v>
      </c>
      <c r="AJ1134">
        <v>20</v>
      </c>
      <c r="AL1134" t="s">
        <v>801</v>
      </c>
      <c r="AM1134">
        <v>20</v>
      </c>
      <c r="AO1134" t="s">
        <v>798</v>
      </c>
      <c r="AP1134">
        <v>20</v>
      </c>
      <c r="AR1134" t="s">
        <v>150</v>
      </c>
      <c r="AS1134">
        <v>20</v>
      </c>
      <c r="AU1134" t="s">
        <v>799</v>
      </c>
      <c r="AV1134">
        <v>20</v>
      </c>
    </row>
    <row r="1135" spans="1:48" x14ac:dyDescent="0.25">
      <c r="A1135" t="s">
        <v>2990</v>
      </c>
      <c r="B1135" t="s">
        <v>2991</v>
      </c>
      <c r="C1135" t="s">
        <v>142</v>
      </c>
      <c r="E1135" s="19">
        <v>80</v>
      </c>
      <c r="K1135" s="11">
        <v>2254</v>
      </c>
      <c r="N1135" t="s">
        <v>804</v>
      </c>
      <c r="Q1135" t="s">
        <v>146</v>
      </c>
      <c r="T1135" t="s">
        <v>162</v>
      </c>
      <c r="W1135" t="s">
        <v>854</v>
      </c>
      <c r="Z1135" t="s">
        <v>150</v>
      </c>
      <c r="AC1135" t="s">
        <v>796</v>
      </c>
      <c r="AD1135">
        <v>0</v>
      </c>
      <c r="AF1135" t="s">
        <v>801</v>
      </c>
      <c r="AG1135">
        <v>0</v>
      </c>
      <c r="AI1135" t="s">
        <v>796</v>
      </c>
      <c r="AJ1135">
        <v>20</v>
      </c>
      <c r="AL1135" t="s">
        <v>797</v>
      </c>
      <c r="AM1135">
        <v>0</v>
      </c>
      <c r="AO1135" t="s">
        <v>798</v>
      </c>
      <c r="AP1135">
        <v>20</v>
      </c>
      <c r="AR1135" t="s">
        <v>150</v>
      </c>
      <c r="AS1135">
        <v>20</v>
      </c>
      <c r="AU1135" t="s">
        <v>799</v>
      </c>
      <c r="AV1135">
        <v>20</v>
      </c>
    </row>
    <row r="1136" spans="1:48" x14ac:dyDescent="0.25">
      <c r="A1136" t="s">
        <v>2992</v>
      </c>
      <c r="B1136" t="s">
        <v>2993</v>
      </c>
      <c r="C1136" t="s">
        <v>142</v>
      </c>
      <c r="E1136" s="19">
        <v>80</v>
      </c>
      <c r="K1136" s="11">
        <v>2254</v>
      </c>
      <c r="N1136" t="s">
        <v>804</v>
      </c>
      <c r="Q1136" t="s">
        <v>146</v>
      </c>
      <c r="T1136" t="s">
        <v>162</v>
      </c>
      <c r="W1136" t="s">
        <v>854</v>
      </c>
      <c r="Z1136" t="s">
        <v>150</v>
      </c>
      <c r="AC1136" t="s">
        <v>796</v>
      </c>
      <c r="AD1136">
        <v>0</v>
      </c>
      <c r="AF1136" t="s">
        <v>797</v>
      </c>
      <c r="AG1136">
        <v>0</v>
      </c>
      <c r="AI1136" t="s">
        <v>796</v>
      </c>
      <c r="AJ1136">
        <v>20</v>
      </c>
      <c r="AL1136" t="s">
        <v>797</v>
      </c>
      <c r="AM1136">
        <v>0</v>
      </c>
      <c r="AO1136" t="s">
        <v>798</v>
      </c>
      <c r="AP1136">
        <v>20</v>
      </c>
      <c r="AR1136" t="s">
        <v>150</v>
      </c>
      <c r="AS1136">
        <v>20</v>
      </c>
      <c r="AU1136" t="s">
        <v>799</v>
      </c>
      <c r="AV1136">
        <v>20</v>
      </c>
    </row>
    <row r="1137" spans="1:48" x14ac:dyDescent="0.25">
      <c r="A1137" t="s">
        <v>2994</v>
      </c>
      <c r="B1137" t="s">
        <v>2995</v>
      </c>
      <c r="C1137" t="s">
        <v>142</v>
      </c>
      <c r="E1137" s="19">
        <v>100</v>
      </c>
      <c r="K1137" s="11">
        <v>2254</v>
      </c>
      <c r="N1137" t="s">
        <v>804</v>
      </c>
      <c r="Q1137" t="s">
        <v>146</v>
      </c>
      <c r="T1137" t="s">
        <v>162</v>
      </c>
      <c r="W1137" t="s">
        <v>854</v>
      </c>
      <c r="Z1137" t="s">
        <v>150</v>
      </c>
      <c r="AC1137" t="s">
        <v>796</v>
      </c>
      <c r="AD1137">
        <v>0</v>
      </c>
      <c r="AF1137" t="s">
        <v>801</v>
      </c>
      <c r="AG1137">
        <v>0</v>
      </c>
      <c r="AI1137" t="s">
        <v>796</v>
      </c>
      <c r="AJ1137">
        <v>20</v>
      </c>
      <c r="AL1137" t="s">
        <v>801</v>
      </c>
      <c r="AM1137">
        <v>20</v>
      </c>
      <c r="AO1137" t="s">
        <v>798</v>
      </c>
      <c r="AP1137">
        <v>20</v>
      </c>
      <c r="AR1137" t="s">
        <v>150</v>
      </c>
      <c r="AS1137">
        <v>20</v>
      </c>
      <c r="AU1137" t="s">
        <v>799</v>
      </c>
      <c r="AV1137">
        <v>20</v>
      </c>
    </row>
    <row r="1138" spans="1:48" x14ac:dyDescent="0.25">
      <c r="A1138" t="s">
        <v>2996</v>
      </c>
      <c r="B1138" t="s">
        <v>2997</v>
      </c>
      <c r="C1138" t="s">
        <v>142</v>
      </c>
      <c r="E1138" s="19">
        <v>100</v>
      </c>
      <c r="K1138" s="11">
        <v>2254</v>
      </c>
      <c r="N1138" t="s">
        <v>804</v>
      </c>
      <c r="Q1138" t="s">
        <v>146</v>
      </c>
      <c r="T1138" t="s">
        <v>162</v>
      </c>
      <c r="W1138" t="s">
        <v>854</v>
      </c>
      <c r="Z1138" t="s">
        <v>258</v>
      </c>
      <c r="AD1138">
        <v>0</v>
      </c>
      <c r="AG1138">
        <v>0</v>
      </c>
      <c r="AI1138" t="s">
        <v>796</v>
      </c>
      <c r="AJ1138">
        <v>20</v>
      </c>
      <c r="AL1138" t="s">
        <v>801</v>
      </c>
      <c r="AM1138">
        <v>20</v>
      </c>
      <c r="AO1138" t="s">
        <v>798</v>
      </c>
      <c r="AP1138">
        <v>20</v>
      </c>
      <c r="AR1138" t="s">
        <v>150</v>
      </c>
      <c r="AS1138">
        <v>20</v>
      </c>
      <c r="AU1138" t="s">
        <v>799</v>
      </c>
      <c r="AV1138">
        <v>20</v>
      </c>
    </row>
    <row r="1139" spans="1:48" x14ac:dyDescent="0.25">
      <c r="A1139" t="s">
        <v>2998</v>
      </c>
      <c r="B1139" t="s">
        <v>2999</v>
      </c>
      <c r="C1139" t="s">
        <v>142</v>
      </c>
      <c r="E1139" s="19">
        <v>100</v>
      </c>
      <c r="K1139" s="11">
        <v>2254</v>
      </c>
      <c r="N1139" t="s">
        <v>804</v>
      </c>
      <c r="Q1139" t="s">
        <v>146</v>
      </c>
      <c r="T1139" t="s">
        <v>795</v>
      </c>
      <c r="W1139" t="s">
        <v>854</v>
      </c>
      <c r="Z1139" t="s">
        <v>150</v>
      </c>
      <c r="AC1139" t="s">
        <v>796</v>
      </c>
      <c r="AD1139">
        <v>0</v>
      </c>
      <c r="AF1139" t="s">
        <v>801</v>
      </c>
      <c r="AG1139">
        <v>0</v>
      </c>
      <c r="AI1139" t="s">
        <v>796</v>
      </c>
      <c r="AJ1139">
        <v>20</v>
      </c>
      <c r="AL1139" t="s">
        <v>801</v>
      </c>
      <c r="AM1139">
        <v>20</v>
      </c>
      <c r="AO1139" t="s">
        <v>798</v>
      </c>
      <c r="AP1139">
        <v>20</v>
      </c>
      <c r="AR1139" t="s">
        <v>150</v>
      </c>
      <c r="AS1139">
        <v>20</v>
      </c>
      <c r="AU1139" t="s">
        <v>799</v>
      </c>
      <c r="AV1139">
        <v>20</v>
      </c>
    </row>
    <row r="1140" spans="1:48" x14ac:dyDescent="0.25">
      <c r="A1140" t="s">
        <v>3000</v>
      </c>
      <c r="B1140" t="s">
        <v>3001</v>
      </c>
      <c r="C1140" t="s">
        <v>142</v>
      </c>
      <c r="E1140" s="19">
        <v>100</v>
      </c>
      <c r="K1140" s="11">
        <v>2254</v>
      </c>
      <c r="N1140" t="s">
        <v>804</v>
      </c>
      <c r="Q1140" t="s">
        <v>146</v>
      </c>
      <c r="T1140" t="s">
        <v>795</v>
      </c>
      <c r="W1140" t="s">
        <v>854</v>
      </c>
      <c r="Z1140" t="s">
        <v>150</v>
      </c>
      <c r="AC1140" t="s">
        <v>796</v>
      </c>
      <c r="AD1140">
        <v>0</v>
      </c>
      <c r="AF1140" t="s">
        <v>801</v>
      </c>
      <c r="AG1140">
        <v>0</v>
      </c>
      <c r="AI1140" t="s">
        <v>796</v>
      </c>
      <c r="AJ1140">
        <v>20</v>
      </c>
      <c r="AL1140" t="s">
        <v>801</v>
      </c>
      <c r="AM1140">
        <v>20</v>
      </c>
      <c r="AO1140" t="s">
        <v>798</v>
      </c>
      <c r="AP1140">
        <v>20</v>
      </c>
      <c r="AR1140" t="s">
        <v>150</v>
      </c>
      <c r="AS1140">
        <v>20</v>
      </c>
      <c r="AU1140" t="s">
        <v>799</v>
      </c>
      <c r="AV1140">
        <v>20</v>
      </c>
    </row>
    <row r="1141" spans="1:48" x14ac:dyDescent="0.25">
      <c r="A1141" t="s">
        <v>3002</v>
      </c>
      <c r="B1141" t="s">
        <v>3003</v>
      </c>
      <c r="C1141" t="s">
        <v>142</v>
      </c>
      <c r="E1141" s="19">
        <v>100</v>
      </c>
      <c r="K1141" s="11">
        <v>2236</v>
      </c>
      <c r="N1141" t="s">
        <v>804</v>
      </c>
      <c r="Q1141" t="s">
        <v>146</v>
      </c>
      <c r="T1141" t="s">
        <v>147</v>
      </c>
      <c r="W1141" t="s">
        <v>854</v>
      </c>
      <c r="Z1141" t="s">
        <v>258</v>
      </c>
      <c r="AD1141">
        <v>0</v>
      </c>
      <c r="AG1141">
        <v>0</v>
      </c>
      <c r="AI1141" t="s">
        <v>796</v>
      </c>
      <c r="AJ1141">
        <v>20</v>
      </c>
      <c r="AL1141" t="s">
        <v>801</v>
      </c>
      <c r="AM1141">
        <v>20</v>
      </c>
      <c r="AO1141" t="s">
        <v>798</v>
      </c>
      <c r="AP1141">
        <v>20</v>
      </c>
      <c r="AR1141" t="s">
        <v>150</v>
      </c>
      <c r="AS1141">
        <v>20</v>
      </c>
      <c r="AU1141" t="s">
        <v>799</v>
      </c>
      <c r="AV1141">
        <v>20</v>
      </c>
    </row>
    <row r="1142" spans="1:48" x14ac:dyDescent="0.25">
      <c r="A1142" t="s">
        <v>3004</v>
      </c>
      <c r="B1142" t="s">
        <v>3005</v>
      </c>
      <c r="C1142" t="s">
        <v>142</v>
      </c>
      <c r="E1142" s="19">
        <v>100</v>
      </c>
      <c r="K1142" s="11">
        <v>2254</v>
      </c>
      <c r="N1142" t="s">
        <v>804</v>
      </c>
      <c r="Q1142" t="s">
        <v>146</v>
      </c>
      <c r="T1142" t="s">
        <v>162</v>
      </c>
      <c r="W1142" t="s">
        <v>854</v>
      </c>
      <c r="Z1142" t="s">
        <v>150</v>
      </c>
      <c r="AC1142" t="s">
        <v>796</v>
      </c>
      <c r="AD1142">
        <v>0</v>
      </c>
      <c r="AF1142" t="s">
        <v>801</v>
      </c>
      <c r="AG1142">
        <v>0</v>
      </c>
      <c r="AI1142" t="s">
        <v>796</v>
      </c>
      <c r="AJ1142">
        <v>20</v>
      </c>
      <c r="AL1142" t="s">
        <v>801</v>
      </c>
      <c r="AM1142">
        <v>20</v>
      </c>
      <c r="AO1142" t="s">
        <v>798</v>
      </c>
      <c r="AP1142">
        <v>20</v>
      </c>
      <c r="AR1142" t="s">
        <v>150</v>
      </c>
      <c r="AS1142">
        <v>20</v>
      </c>
      <c r="AU1142" t="s">
        <v>799</v>
      </c>
      <c r="AV1142">
        <v>20</v>
      </c>
    </row>
    <row r="1143" spans="1:48" x14ac:dyDescent="0.25">
      <c r="A1143" t="s">
        <v>3006</v>
      </c>
      <c r="B1143" t="s">
        <v>3007</v>
      </c>
      <c r="C1143" t="s">
        <v>142</v>
      </c>
      <c r="E1143" s="19">
        <v>100</v>
      </c>
      <c r="K1143" s="11">
        <v>2254</v>
      </c>
      <c r="N1143" t="s">
        <v>804</v>
      </c>
      <c r="Q1143" t="s">
        <v>146</v>
      </c>
      <c r="T1143" t="s">
        <v>795</v>
      </c>
      <c r="W1143" t="s">
        <v>854</v>
      </c>
      <c r="Z1143" t="s">
        <v>150</v>
      </c>
      <c r="AC1143" t="s">
        <v>796</v>
      </c>
      <c r="AD1143">
        <v>0</v>
      </c>
      <c r="AF1143" t="s">
        <v>801</v>
      </c>
      <c r="AG1143">
        <v>0</v>
      </c>
      <c r="AI1143" t="s">
        <v>796</v>
      </c>
      <c r="AJ1143">
        <v>20</v>
      </c>
      <c r="AL1143" t="s">
        <v>801</v>
      </c>
      <c r="AM1143">
        <v>20</v>
      </c>
      <c r="AO1143" t="s">
        <v>798</v>
      </c>
      <c r="AP1143">
        <v>20</v>
      </c>
      <c r="AR1143" t="s">
        <v>150</v>
      </c>
      <c r="AS1143">
        <v>20</v>
      </c>
      <c r="AU1143" t="s">
        <v>799</v>
      </c>
      <c r="AV1143">
        <v>20</v>
      </c>
    </row>
    <row r="1144" spans="1:48" x14ac:dyDescent="0.25">
      <c r="A1144" t="s">
        <v>3008</v>
      </c>
      <c r="B1144" t="s">
        <v>3009</v>
      </c>
      <c r="C1144" t="s">
        <v>142</v>
      </c>
      <c r="E1144" s="19">
        <v>80</v>
      </c>
      <c r="K1144" s="11">
        <v>2236</v>
      </c>
      <c r="N1144" t="s">
        <v>804</v>
      </c>
      <c r="Q1144" t="s">
        <v>146</v>
      </c>
      <c r="T1144" t="s">
        <v>171</v>
      </c>
      <c r="W1144" t="s">
        <v>854</v>
      </c>
      <c r="Z1144" t="s">
        <v>258</v>
      </c>
      <c r="AD1144">
        <v>0</v>
      </c>
      <c r="AG1144">
        <v>0</v>
      </c>
      <c r="AI1144" t="s">
        <v>796</v>
      </c>
      <c r="AJ1144">
        <v>20</v>
      </c>
      <c r="AL1144" t="s">
        <v>801</v>
      </c>
      <c r="AM1144">
        <v>20</v>
      </c>
      <c r="AO1144" t="s">
        <v>798</v>
      </c>
      <c r="AP1144">
        <v>20</v>
      </c>
      <c r="AR1144" t="s">
        <v>258</v>
      </c>
      <c r="AS1144">
        <v>0</v>
      </c>
      <c r="AU1144" t="s">
        <v>799</v>
      </c>
      <c r="AV1144">
        <v>20</v>
      </c>
    </row>
    <row r="1145" spans="1:48" x14ac:dyDescent="0.25">
      <c r="A1145" t="s">
        <v>3010</v>
      </c>
      <c r="B1145" t="s">
        <v>3011</v>
      </c>
      <c r="C1145" t="s">
        <v>142</v>
      </c>
      <c r="E1145" s="19">
        <v>60</v>
      </c>
      <c r="K1145" s="11">
        <v>2236</v>
      </c>
      <c r="N1145" t="s">
        <v>804</v>
      </c>
      <c r="Q1145" t="s">
        <v>146</v>
      </c>
      <c r="T1145" t="s">
        <v>162</v>
      </c>
      <c r="W1145" t="s">
        <v>854</v>
      </c>
      <c r="Z1145" t="s">
        <v>258</v>
      </c>
      <c r="AD1145">
        <v>0</v>
      </c>
      <c r="AG1145">
        <v>0</v>
      </c>
      <c r="AI1145" t="s">
        <v>796</v>
      </c>
      <c r="AJ1145">
        <v>20</v>
      </c>
      <c r="AL1145" t="s">
        <v>855</v>
      </c>
      <c r="AM1145">
        <v>0</v>
      </c>
      <c r="AO1145" t="s">
        <v>798</v>
      </c>
      <c r="AP1145">
        <v>20</v>
      </c>
      <c r="AR1145" t="s">
        <v>258</v>
      </c>
      <c r="AS1145">
        <v>0</v>
      </c>
      <c r="AU1145" t="s">
        <v>799</v>
      </c>
      <c r="AV1145">
        <v>20</v>
      </c>
    </row>
    <row r="1146" spans="1:48" x14ac:dyDescent="0.25">
      <c r="A1146" t="s">
        <v>3012</v>
      </c>
      <c r="B1146" t="s">
        <v>3013</v>
      </c>
      <c r="C1146" t="s">
        <v>142</v>
      </c>
      <c r="E1146" s="19">
        <v>80</v>
      </c>
      <c r="K1146" s="11">
        <v>2236</v>
      </c>
      <c r="N1146" t="s">
        <v>804</v>
      </c>
      <c r="Q1146" t="s">
        <v>146</v>
      </c>
      <c r="T1146" t="s">
        <v>162</v>
      </c>
      <c r="W1146" t="s">
        <v>854</v>
      </c>
      <c r="Z1146" t="s">
        <v>258</v>
      </c>
      <c r="AD1146">
        <v>0</v>
      </c>
      <c r="AG1146">
        <v>0</v>
      </c>
      <c r="AI1146" t="s">
        <v>796</v>
      </c>
      <c r="AJ1146">
        <v>20</v>
      </c>
      <c r="AL1146" t="s">
        <v>855</v>
      </c>
      <c r="AM1146">
        <v>0</v>
      </c>
      <c r="AO1146" t="s">
        <v>798</v>
      </c>
      <c r="AP1146">
        <v>20</v>
      </c>
      <c r="AR1146" t="s">
        <v>150</v>
      </c>
      <c r="AS1146">
        <v>20</v>
      </c>
      <c r="AU1146" t="s">
        <v>799</v>
      </c>
      <c r="AV1146">
        <v>20</v>
      </c>
    </row>
    <row r="1147" spans="1:48" x14ac:dyDescent="0.25">
      <c r="A1147" t="s">
        <v>3014</v>
      </c>
      <c r="B1147" t="s">
        <v>3015</v>
      </c>
      <c r="C1147" t="s">
        <v>142</v>
      </c>
      <c r="E1147" s="19">
        <v>80</v>
      </c>
      <c r="K1147" s="11">
        <v>2236</v>
      </c>
      <c r="N1147" t="s">
        <v>804</v>
      </c>
      <c r="Q1147" t="s">
        <v>146</v>
      </c>
      <c r="T1147" t="s">
        <v>147</v>
      </c>
      <c r="W1147" t="s">
        <v>854</v>
      </c>
      <c r="Z1147" t="s">
        <v>258</v>
      </c>
      <c r="AD1147">
        <v>0</v>
      </c>
      <c r="AG1147">
        <v>0</v>
      </c>
      <c r="AI1147" t="s">
        <v>800</v>
      </c>
      <c r="AJ1147">
        <v>0</v>
      </c>
      <c r="AL1147" t="s">
        <v>801</v>
      </c>
      <c r="AM1147">
        <v>20</v>
      </c>
      <c r="AO1147" t="s">
        <v>798</v>
      </c>
      <c r="AP1147">
        <v>20</v>
      </c>
      <c r="AR1147" t="s">
        <v>150</v>
      </c>
      <c r="AS1147">
        <v>20</v>
      </c>
      <c r="AU1147" t="s">
        <v>799</v>
      </c>
      <c r="AV1147">
        <v>20</v>
      </c>
    </row>
    <row r="1148" spans="1:48" x14ac:dyDescent="0.25">
      <c r="A1148" t="s">
        <v>3016</v>
      </c>
      <c r="B1148" t="s">
        <v>3017</v>
      </c>
      <c r="C1148" t="s">
        <v>142</v>
      </c>
      <c r="E1148" s="19">
        <v>100</v>
      </c>
      <c r="K1148" s="11">
        <v>2236</v>
      </c>
      <c r="N1148" t="s">
        <v>804</v>
      </c>
      <c r="Q1148" t="s">
        <v>146</v>
      </c>
      <c r="T1148" t="s">
        <v>162</v>
      </c>
      <c r="W1148" t="s">
        <v>854</v>
      </c>
      <c r="Z1148" t="s">
        <v>258</v>
      </c>
      <c r="AD1148">
        <v>0</v>
      </c>
      <c r="AG1148">
        <v>0</v>
      </c>
      <c r="AI1148" t="s">
        <v>796</v>
      </c>
      <c r="AJ1148">
        <v>20</v>
      </c>
      <c r="AL1148" t="s">
        <v>801</v>
      </c>
      <c r="AM1148">
        <v>20</v>
      </c>
      <c r="AO1148" t="s">
        <v>798</v>
      </c>
      <c r="AP1148">
        <v>20</v>
      </c>
      <c r="AR1148" t="s">
        <v>150</v>
      </c>
      <c r="AS1148">
        <v>20</v>
      </c>
      <c r="AU1148" t="s">
        <v>799</v>
      </c>
      <c r="AV1148">
        <v>20</v>
      </c>
    </row>
    <row r="1149" spans="1:48" x14ac:dyDescent="0.25">
      <c r="A1149" t="s">
        <v>3018</v>
      </c>
      <c r="B1149" t="s">
        <v>3019</v>
      </c>
      <c r="C1149" t="s">
        <v>142</v>
      </c>
      <c r="E1149" s="19">
        <v>80</v>
      </c>
      <c r="K1149" s="11">
        <v>2236</v>
      </c>
      <c r="N1149" t="s">
        <v>804</v>
      </c>
      <c r="Q1149" t="s">
        <v>146</v>
      </c>
      <c r="T1149" t="s">
        <v>147</v>
      </c>
      <c r="W1149" t="s">
        <v>805</v>
      </c>
      <c r="Z1149" t="s">
        <v>258</v>
      </c>
      <c r="AD1149">
        <v>0</v>
      </c>
      <c r="AG1149">
        <v>0</v>
      </c>
      <c r="AI1149" t="s">
        <v>800</v>
      </c>
      <c r="AJ1149">
        <v>0</v>
      </c>
      <c r="AL1149" t="s">
        <v>801</v>
      </c>
      <c r="AM1149">
        <v>20</v>
      </c>
      <c r="AO1149" t="s">
        <v>798</v>
      </c>
      <c r="AP1149">
        <v>20</v>
      </c>
      <c r="AR1149" t="s">
        <v>150</v>
      </c>
      <c r="AS1149">
        <v>20</v>
      </c>
      <c r="AU1149" t="s">
        <v>799</v>
      </c>
      <c r="AV1149">
        <v>20</v>
      </c>
    </row>
    <row r="1150" spans="1:48" x14ac:dyDescent="0.25">
      <c r="A1150" t="s">
        <v>3020</v>
      </c>
      <c r="B1150" t="s">
        <v>3021</v>
      </c>
      <c r="C1150" t="s">
        <v>142</v>
      </c>
      <c r="E1150" s="19">
        <v>100</v>
      </c>
      <c r="K1150" s="11">
        <v>2236</v>
      </c>
      <c r="N1150" t="s">
        <v>804</v>
      </c>
      <c r="Q1150" t="s">
        <v>146</v>
      </c>
      <c r="T1150" t="s">
        <v>795</v>
      </c>
      <c r="W1150" t="s">
        <v>854</v>
      </c>
      <c r="Z1150" t="s">
        <v>258</v>
      </c>
      <c r="AD1150">
        <v>0</v>
      </c>
      <c r="AG1150">
        <v>0</v>
      </c>
      <c r="AI1150" t="s">
        <v>796</v>
      </c>
      <c r="AJ1150">
        <v>20</v>
      </c>
      <c r="AL1150" t="s">
        <v>801</v>
      </c>
      <c r="AM1150">
        <v>20</v>
      </c>
      <c r="AO1150" t="s">
        <v>798</v>
      </c>
      <c r="AP1150">
        <v>20</v>
      </c>
      <c r="AR1150" t="s">
        <v>150</v>
      </c>
      <c r="AS1150">
        <v>20</v>
      </c>
      <c r="AU1150" t="s">
        <v>799</v>
      </c>
      <c r="AV1150">
        <v>20</v>
      </c>
    </row>
    <row r="1151" spans="1:48" x14ac:dyDescent="0.25">
      <c r="A1151" t="s">
        <v>3022</v>
      </c>
      <c r="B1151" t="s">
        <v>3023</v>
      </c>
      <c r="C1151" t="s">
        <v>142</v>
      </c>
      <c r="E1151" s="19">
        <v>100</v>
      </c>
      <c r="K1151" s="11">
        <v>2236</v>
      </c>
      <c r="N1151" t="s">
        <v>804</v>
      </c>
      <c r="Q1151" t="s">
        <v>146</v>
      </c>
      <c r="T1151" t="s">
        <v>795</v>
      </c>
      <c r="W1151" t="s">
        <v>854</v>
      </c>
      <c r="Z1151" t="s">
        <v>150</v>
      </c>
      <c r="AC1151" t="s">
        <v>800</v>
      </c>
      <c r="AD1151">
        <v>0</v>
      </c>
      <c r="AF1151" t="s">
        <v>801</v>
      </c>
      <c r="AG1151">
        <v>0</v>
      </c>
      <c r="AI1151" t="s">
        <v>796</v>
      </c>
      <c r="AJ1151">
        <v>20</v>
      </c>
      <c r="AL1151" t="s">
        <v>801</v>
      </c>
      <c r="AM1151">
        <v>20</v>
      </c>
      <c r="AO1151" t="s">
        <v>798</v>
      </c>
      <c r="AP1151">
        <v>20</v>
      </c>
      <c r="AR1151" t="s">
        <v>150</v>
      </c>
      <c r="AS1151">
        <v>20</v>
      </c>
      <c r="AU1151" t="s">
        <v>799</v>
      </c>
      <c r="AV1151">
        <v>20</v>
      </c>
    </row>
    <row r="1152" spans="1:48" x14ac:dyDescent="0.25">
      <c r="A1152" t="s">
        <v>3024</v>
      </c>
      <c r="B1152" t="s">
        <v>3025</v>
      </c>
      <c r="C1152" t="s">
        <v>142</v>
      </c>
      <c r="E1152" s="19">
        <v>80</v>
      </c>
      <c r="K1152" s="11">
        <v>2236</v>
      </c>
      <c r="N1152" t="s">
        <v>804</v>
      </c>
      <c r="Q1152" t="s">
        <v>146</v>
      </c>
      <c r="T1152" t="s">
        <v>795</v>
      </c>
      <c r="W1152" t="s">
        <v>854</v>
      </c>
      <c r="Z1152" t="s">
        <v>258</v>
      </c>
      <c r="AD1152">
        <v>0</v>
      </c>
      <c r="AG1152">
        <v>0</v>
      </c>
      <c r="AI1152" t="s">
        <v>796</v>
      </c>
      <c r="AJ1152">
        <v>20</v>
      </c>
      <c r="AL1152" t="s">
        <v>801</v>
      </c>
      <c r="AM1152">
        <v>20</v>
      </c>
      <c r="AO1152" t="s">
        <v>798</v>
      </c>
      <c r="AP1152">
        <v>20</v>
      </c>
      <c r="AR1152" t="s">
        <v>258</v>
      </c>
      <c r="AS1152">
        <v>0</v>
      </c>
      <c r="AU1152" t="s">
        <v>799</v>
      </c>
      <c r="AV1152">
        <v>20</v>
      </c>
    </row>
    <row r="1153" spans="1:50" x14ac:dyDescent="0.25">
      <c r="A1153" t="s">
        <v>3026</v>
      </c>
      <c r="B1153" t="s">
        <v>3027</v>
      </c>
      <c r="C1153" t="s">
        <v>142</v>
      </c>
      <c r="E1153" s="19">
        <v>80</v>
      </c>
      <c r="K1153" s="11">
        <v>2631</v>
      </c>
      <c r="N1153" t="s">
        <v>255</v>
      </c>
      <c r="Q1153" t="s">
        <v>197</v>
      </c>
      <c r="T1153" t="s">
        <v>162</v>
      </c>
      <c r="W1153" t="s">
        <v>854</v>
      </c>
      <c r="Z1153" t="s">
        <v>258</v>
      </c>
      <c r="AD1153">
        <v>0</v>
      </c>
      <c r="AG1153">
        <v>0</v>
      </c>
      <c r="AI1153" t="s">
        <v>796</v>
      </c>
      <c r="AJ1153">
        <v>20</v>
      </c>
      <c r="AL1153" t="s">
        <v>801</v>
      </c>
      <c r="AM1153">
        <v>20</v>
      </c>
      <c r="AO1153" t="s">
        <v>258</v>
      </c>
      <c r="AP1153">
        <v>0</v>
      </c>
      <c r="AR1153" t="s">
        <v>150</v>
      </c>
      <c r="AS1153">
        <v>20</v>
      </c>
      <c r="AU1153" t="s">
        <v>799</v>
      </c>
      <c r="AV1153">
        <v>20</v>
      </c>
    </row>
    <row r="1154" spans="1:50" x14ac:dyDescent="0.25">
      <c r="A1154" t="s">
        <v>3028</v>
      </c>
      <c r="B1154" t="s">
        <v>3029</v>
      </c>
      <c r="C1154" t="s">
        <v>142</v>
      </c>
      <c r="E1154" s="19">
        <v>100</v>
      </c>
      <c r="K1154" s="11">
        <v>2631</v>
      </c>
      <c r="N1154" t="s">
        <v>255</v>
      </c>
      <c r="Q1154" t="s">
        <v>197</v>
      </c>
      <c r="T1154" t="s">
        <v>162</v>
      </c>
      <c r="W1154" t="s">
        <v>854</v>
      </c>
      <c r="Z1154" t="s">
        <v>258</v>
      </c>
      <c r="AD1154">
        <v>0</v>
      </c>
      <c r="AG1154">
        <v>0</v>
      </c>
      <c r="AI1154" t="s">
        <v>796</v>
      </c>
      <c r="AJ1154">
        <v>20</v>
      </c>
      <c r="AL1154" t="s">
        <v>801</v>
      </c>
      <c r="AM1154">
        <v>20</v>
      </c>
      <c r="AO1154" t="s">
        <v>798</v>
      </c>
      <c r="AP1154">
        <v>20</v>
      </c>
      <c r="AR1154" t="s">
        <v>150</v>
      </c>
      <c r="AS1154">
        <v>20</v>
      </c>
      <c r="AU1154" t="s">
        <v>799</v>
      </c>
      <c r="AV1154">
        <v>20</v>
      </c>
    </row>
    <row r="1155" spans="1:50" x14ac:dyDescent="0.25">
      <c r="A1155" t="s">
        <v>3030</v>
      </c>
      <c r="B1155" t="s">
        <v>3031</v>
      </c>
      <c r="C1155" t="s">
        <v>142</v>
      </c>
      <c r="E1155" s="19">
        <v>100</v>
      </c>
      <c r="K1155" s="11">
        <v>2631</v>
      </c>
      <c r="N1155" t="s">
        <v>255</v>
      </c>
      <c r="Q1155" t="s">
        <v>197</v>
      </c>
      <c r="T1155" t="s">
        <v>162</v>
      </c>
      <c r="W1155" t="s">
        <v>854</v>
      </c>
      <c r="Z1155" t="s">
        <v>258</v>
      </c>
      <c r="AD1155">
        <v>0</v>
      </c>
      <c r="AG1155">
        <v>0</v>
      </c>
      <c r="AI1155" t="s">
        <v>796</v>
      </c>
      <c r="AJ1155">
        <v>20</v>
      </c>
      <c r="AL1155" t="s">
        <v>801</v>
      </c>
      <c r="AM1155">
        <v>20</v>
      </c>
      <c r="AO1155" t="s">
        <v>798</v>
      </c>
      <c r="AP1155">
        <v>20</v>
      </c>
      <c r="AR1155" t="s">
        <v>150</v>
      </c>
      <c r="AS1155">
        <v>20</v>
      </c>
      <c r="AU1155" t="s">
        <v>799</v>
      </c>
      <c r="AV1155">
        <v>20</v>
      </c>
    </row>
    <row r="1156" spans="1:50" x14ac:dyDescent="0.25">
      <c r="A1156" t="s">
        <v>3032</v>
      </c>
      <c r="B1156" t="s">
        <v>3033</v>
      </c>
      <c r="C1156" t="s">
        <v>142</v>
      </c>
      <c r="E1156" s="19">
        <v>60</v>
      </c>
      <c r="K1156" s="11">
        <v>2631</v>
      </c>
      <c r="N1156" t="s">
        <v>255</v>
      </c>
      <c r="Q1156" t="s">
        <v>197</v>
      </c>
      <c r="T1156" t="s">
        <v>162</v>
      </c>
      <c r="W1156" t="s">
        <v>854</v>
      </c>
      <c r="Z1156" t="s">
        <v>258</v>
      </c>
      <c r="AD1156">
        <v>0</v>
      </c>
      <c r="AG1156">
        <v>0</v>
      </c>
      <c r="AI1156" t="s">
        <v>800</v>
      </c>
      <c r="AJ1156">
        <v>0</v>
      </c>
      <c r="AL1156" t="s">
        <v>801</v>
      </c>
      <c r="AM1156">
        <v>20</v>
      </c>
      <c r="AO1156" t="s">
        <v>258</v>
      </c>
      <c r="AP1156">
        <v>0</v>
      </c>
      <c r="AR1156" t="s">
        <v>150</v>
      </c>
      <c r="AS1156">
        <v>20</v>
      </c>
      <c r="AU1156" t="s">
        <v>799</v>
      </c>
      <c r="AV1156">
        <v>20</v>
      </c>
    </row>
    <row r="1157" spans="1:50" x14ac:dyDescent="0.25">
      <c r="A1157" t="s">
        <v>3034</v>
      </c>
      <c r="B1157" t="s">
        <v>3035</v>
      </c>
      <c r="C1157" t="s">
        <v>142</v>
      </c>
      <c r="E1157" s="19">
        <v>100</v>
      </c>
      <c r="K1157" s="11">
        <v>2631</v>
      </c>
      <c r="N1157" t="s">
        <v>255</v>
      </c>
      <c r="Q1157" t="s">
        <v>197</v>
      </c>
      <c r="T1157" t="s">
        <v>162</v>
      </c>
      <c r="W1157" t="s">
        <v>854</v>
      </c>
      <c r="Z1157" t="s">
        <v>258</v>
      </c>
      <c r="AD1157">
        <v>0</v>
      </c>
      <c r="AG1157">
        <v>0</v>
      </c>
      <c r="AI1157" t="s">
        <v>796</v>
      </c>
      <c r="AJ1157">
        <v>20</v>
      </c>
      <c r="AL1157" t="s">
        <v>801</v>
      </c>
      <c r="AM1157">
        <v>20</v>
      </c>
      <c r="AO1157" t="s">
        <v>798</v>
      </c>
      <c r="AP1157">
        <v>20</v>
      </c>
      <c r="AR1157" t="s">
        <v>150</v>
      </c>
      <c r="AS1157">
        <v>20</v>
      </c>
      <c r="AU1157" t="s">
        <v>799</v>
      </c>
      <c r="AV1157">
        <v>20</v>
      </c>
    </row>
    <row r="1158" spans="1:50" x14ac:dyDescent="0.25">
      <c r="A1158" t="s">
        <v>3036</v>
      </c>
      <c r="B1158" t="s">
        <v>3037</v>
      </c>
      <c r="C1158" t="s">
        <v>142</v>
      </c>
      <c r="E1158" s="19">
        <v>100</v>
      </c>
      <c r="K1158" s="11">
        <v>2631</v>
      </c>
      <c r="N1158" t="s">
        <v>255</v>
      </c>
      <c r="Q1158" t="s">
        <v>197</v>
      </c>
      <c r="T1158" t="s">
        <v>162</v>
      </c>
      <c r="W1158" t="s">
        <v>854</v>
      </c>
      <c r="Z1158" t="s">
        <v>258</v>
      </c>
      <c r="AD1158">
        <v>0</v>
      </c>
      <c r="AG1158">
        <v>0</v>
      </c>
      <c r="AI1158" t="s">
        <v>796</v>
      </c>
      <c r="AJ1158">
        <v>20</v>
      </c>
      <c r="AL1158" t="s">
        <v>801</v>
      </c>
      <c r="AM1158">
        <v>20</v>
      </c>
      <c r="AO1158" t="s">
        <v>798</v>
      </c>
      <c r="AP1158">
        <v>20</v>
      </c>
      <c r="AR1158" t="s">
        <v>150</v>
      </c>
      <c r="AS1158">
        <v>20</v>
      </c>
      <c r="AU1158" t="s">
        <v>799</v>
      </c>
      <c r="AV1158">
        <v>20</v>
      </c>
    </row>
    <row r="1159" spans="1:50" x14ac:dyDescent="0.25">
      <c r="A1159" t="s">
        <v>3038</v>
      </c>
      <c r="B1159" t="s">
        <v>3039</v>
      </c>
      <c r="C1159" t="s">
        <v>142</v>
      </c>
      <c r="E1159" s="19">
        <v>100</v>
      </c>
      <c r="K1159" s="11">
        <v>2631</v>
      </c>
      <c r="N1159" t="s">
        <v>255</v>
      </c>
      <c r="Q1159" t="s">
        <v>197</v>
      </c>
      <c r="T1159" t="s">
        <v>162</v>
      </c>
      <c r="W1159" t="s">
        <v>854</v>
      </c>
      <c r="Z1159" t="s">
        <v>258</v>
      </c>
      <c r="AD1159">
        <v>0</v>
      </c>
      <c r="AG1159">
        <v>0</v>
      </c>
      <c r="AI1159" t="s">
        <v>796</v>
      </c>
      <c r="AJ1159">
        <v>20</v>
      </c>
      <c r="AL1159" t="s">
        <v>801</v>
      </c>
      <c r="AM1159">
        <v>20</v>
      </c>
      <c r="AO1159" t="s">
        <v>798</v>
      </c>
      <c r="AP1159">
        <v>20</v>
      </c>
      <c r="AR1159" t="s">
        <v>150</v>
      </c>
      <c r="AS1159">
        <v>20</v>
      </c>
      <c r="AU1159" t="s">
        <v>799</v>
      </c>
      <c r="AV1159">
        <v>20</v>
      </c>
      <c r="AX1159" t="s">
        <v>3040</v>
      </c>
    </row>
    <row r="1160" spans="1:50" x14ac:dyDescent="0.25">
      <c r="A1160" t="s">
        <v>3041</v>
      </c>
      <c r="B1160" t="s">
        <v>3042</v>
      </c>
      <c r="C1160" t="s">
        <v>142</v>
      </c>
      <c r="E1160" s="19">
        <v>100</v>
      </c>
      <c r="K1160" s="11">
        <v>2631</v>
      </c>
      <c r="N1160" t="s">
        <v>255</v>
      </c>
      <c r="Q1160" t="s">
        <v>197</v>
      </c>
      <c r="T1160" t="s">
        <v>162</v>
      </c>
      <c r="W1160" t="s">
        <v>854</v>
      </c>
      <c r="Z1160" t="s">
        <v>258</v>
      </c>
      <c r="AD1160">
        <v>0</v>
      </c>
      <c r="AG1160">
        <v>0</v>
      </c>
      <c r="AI1160" t="s">
        <v>796</v>
      </c>
      <c r="AJ1160">
        <v>20</v>
      </c>
      <c r="AL1160" t="s">
        <v>801</v>
      </c>
      <c r="AM1160">
        <v>20</v>
      </c>
      <c r="AO1160" t="s">
        <v>798</v>
      </c>
      <c r="AP1160">
        <v>20</v>
      </c>
      <c r="AR1160" t="s">
        <v>150</v>
      </c>
      <c r="AS1160">
        <v>20</v>
      </c>
      <c r="AU1160" t="s">
        <v>799</v>
      </c>
      <c r="AV1160">
        <v>20</v>
      </c>
    </row>
    <row r="1161" spans="1:50" x14ac:dyDescent="0.25">
      <c r="A1161" t="s">
        <v>3043</v>
      </c>
      <c r="B1161" t="s">
        <v>3044</v>
      </c>
      <c r="C1161" t="s">
        <v>142</v>
      </c>
      <c r="E1161" s="19">
        <v>100</v>
      </c>
      <c r="K1161" s="11">
        <v>2631</v>
      </c>
      <c r="N1161" t="s">
        <v>255</v>
      </c>
      <c r="Q1161" t="s">
        <v>197</v>
      </c>
      <c r="T1161" t="s">
        <v>162</v>
      </c>
      <c r="W1161" t="s">
        <v>854</v>
      </c>
      <c r="Z1161" t="s">
        <v>258</v>
      </c>
      <c r="AD1161">
        <v>0</v>
      </c>
      <c r="AG1161">
        <v>0</v>
      </c>
      <c r="AI1161" t="s">
        <v>796</v>
      </c>
      <c r="AJ1161">
        <v>20</v>
      </c>
      <c r="AL1161" t="s">
        <v>801</v>
      </c>
      <c r="AM1161">
        <v>20</v>
      </c>
      <c r="AO1161" t="s">
        <v>798</v>
      </c>
      <c r="AP1161">
        <v>20</v>
      </c>
      <c r="AR1161" t="s">
        <v>150</v>
      </c>
      <c r="AS1161">
        <v>20</v>
      </c>
      <c r="AU1161" t="s">
        <v>799</v>
      </c>
      <c r="AV1161">
        <v>20</v>
      </c>
    </row>
    <row r="1162" spans="1:50" x14ac:dyDescent="0.25">
      <c r="A1162" t="s">
        <v>3045</v>
      </c>
      <c r="B1162" t="s">
        <v>3046</v>
      </c>
      <c r="C1162" t="s">
        <v>142</v>
      </c>
      <c r="E1162" s="19">
        <v>80</v>
      </c>
      <c r="K1162" s="11">
        <v>2631</v>
      </c>
      <c r="N1162" t="s">
        <v>255</v>
      </c>
      <c r="Q1162" t="s">
        <v>197</v>
      </c>
      <c r="T1162" t="s">
        <v>162</v>
      </c>
      <c r="W1162" t="s">
        <v>854</v>
      </c>
      <c r="Z1162" t="s">
        <v>258</v>
      </c>
      <c r="AD1162">
        <v>0</v>
      </c>
      <c r="AG1162">
        <v>0</v>
      </c>
      <c r="AI1162" t="s">
        <v>800</v>
      </c>
      <c r="AJ1162">
        <v>0</v>
      </c>
      <c r="AL1162" t="s">
        <v>801</v>
      </c>
      <c r="AM1162">
        <v>20</v>
      </c>
      <c r="AO1162" t="s">
        <v>798</v>
      </c>
      <c r="AP1162">
        <v>20</v>
      </c>
      <c r="AR1162" t="s">
        <v>150</v>
      </c>
      <c r="AS1162">
        <v>20</v>
      </c>
      <c r="AU1162" t="s">
        <v>799</v>
      </c>
      <c r="AV1162">
        <v>20</v>
      </c>
    </row>
    <row r="1163" spans="1:50" x14ac:dyDescent="0.25">
      <c r="A1163" t="s">
        <v>3047</v>
      </c>
      <c r="B1163" t="s">
        <v>3048</v>
      </c>
      <c r="C1163" t="s">
        <v>142</v>
      </c>
      <c r="E1163" s="19">
        <v>100</v>
      </c>
      <c r="K1163" s="11">
        <v>2471</v>
      </c>
      <c r="N1163" t="s">
        <v>255</v>
      </c>
      <c r="Q1163" t="s">
        <v>146</v>
      </c>
      <c r="T1163" t="s">
        <v>156</v>
      </c>
      <c r="W1163" t="s">
        <v>854</v>
      </c>
      <c r="Z1163" t="s">
        <v>258</v>
      </c>
      <c r="AD1163">
        <v>0</v>
      </c>
      <c r="AG1163">
        <v>0</v>
      </c>
      <c r="AI1163" t="s">
        <v>796</v>
      </c>
      <c r="AJ1163">
        <v>20</v>
      </c>
      <c r="AL1163" t="s">
        <v>801</v>
      </c>
      <c r="AM1163">
        <v>20</v>
      </c>
      <c r="AO1163" t="s">
        <v>798</v>
      </c>
      <c r="AP1163">
        <v>20</v>
      </c>
      <c r="AR1163" t="s">
        <v>150</v>
      </c>
      <c r="AS1163">
        <v>20</v>
      </c>
      <c r="AU1163" t="s">
        <v>799</v>
      </c>
      <c r="AV1163">
        <v>20</v>
      </c>
      <c r="AX1163" t="s">
        <v>3049</v>
      </c>
    </row>
    <row r="1164" spans="1:50" x14ac:dyDescent="0.25">
      <c r="A1164" t="s">
        <v>3050</v>
      </c>
      <c r="B1164" t="s">
        <v>3051</v>
      </c>
      <c r="C1164" t="s">
        <v>142</v>
      </c>
      <c r="E1164" s="19">
        <v>100</v>
      </c>
      <c r="K1164" s="11">
        <v>2590</v>
      </c>
      <c r="N1164" t="s">
        <v>255</v>
      </c>
      <c r="Q1164" t="s">
        <v>146</v>
      </c>
      <c r="T1164" t="s">
        <v>162</v>
      </c>
      <c r="W1164" t="s">
        <v>854</v>
      </c>
      <c r="Z1164" t="s">
        <v>150</v>
      </c>
      <c r="AC1164" t="s">
        <v>796</v>
      </c>
      <c r="AD1164">
        <v>0</v>
      </c>
      <c r="AF1164" t="s">
        <v>801</v>
      </c>
      <c r="AG1164">
        <v>0</v>
      </c>
      <c r="AI1164" t="s">
        <v>796</v>
      </c>
      <c r="AJ1164">
        <v>20</v>
      </c>
      <c r="AL1164" t="s">
        <v>801</v>
      </c>
      <c r="AM1164">
        <v>20</v>
      </c>
      <c r="AO1164" t="s">
        <v>798</v>
      </c>
      <c r="AP1164">
        <v>20</v>
      </c>
      <c r="AR1164" t="s">
        <v>150</v>
      </c>
      <c r="AS1164">
        <v>20</v>
      </c>
      <c r="AU1164" t="s">
        <v>799</v>
      </c>
      <c r="AV1164">
        <v>20</v>
      </c>
    </row>
    <row r="1165" spans="1:50" x14ac:dyDescent="0.25">
      <c r="A1165" t="s">
        <v>3052</v>
      </c>
      <c r="B1165" t="s">
        <v>3053</v>
      </c>
      <c r="C1165" t="s">
        <v>142</v>
      </c>
      <c r="E1165" s="19">
        <v>100</v>
      </c>
      <c r="K1165" s="11">
        <v>2590</v>
      </c>
      <c r="N1165" t="s">
        <v>255</v>
      </c>
      <c r="Q1165" t="s">
        <v>146</v>
      </c>
      <c r="T1165" t="s">
        <v>162</v>
      </c>
      <c r="W1165" t="s">
        <v>854</v>
      </c>
      <c r="Z1165" t="s">
        <v>150</v>
      </c>
      <c r="AC1165" t="s">
        <v>796</v>
      </c>
      <c r="AD1165">
        <v>0</v>
      </c>
      <c r="AF1165" t="s">
        <v>801</v>
      </c>
      <c r="AG1165">
        <v>0</v>
      </c>
      <c r="AI1165" t="s">
        <v>796</v>
      </c>
      <c r="AJ1165">
        <v>20</v>
      </c>
      <c r="AL1165" t="s">
        <v>801</v>
      </c>
      <c r="AM1165">
        <v>20</v>
      </c>
      <c r="AO1165" t="s">
        <v>798</v>
      </c>
      <c r="AP1165">
        <v>20</v>
      </c>
      <c r="AR1165" t="s">
        <v>150</v>
      </c>
      <c r="AS1165">
        <v>20</v>
      </c>
      <c r="AU1165" t="s">
        <v>799</v>
      </c>
      <c r="AV1165">
        <v>20</v>
      </c>
    </row>
    <row r="1166" spans="1:50" x14ac:dyDescent="0.25">
      <c r="A1166" t="s">
        <v>3054</v>
      </c>
      <c r="B1166" t="s">
        <v>3055</v>
      </c>
      <c r="C1166" t="s">
        <v>142</v>
      </c>
      <c r="E1166" s="19">
        <v>100</v>
      </c>
      <c r="K1166" s="11">
        <v>2590</v>
      </c>
      <c r="N1166" t="s">
        <v>255</v>
      </c>
      <c r="Q1166" t="s">
        <v>146</v>
      </c>
      <c r="T1166" t="s">
        <v>162</v>
      </c>
      <c r="W1166" t="s">
        <v>854</v>
      </c>
      <c r="Z1166" t="s">
        <v>150</v>
      </c>
      <c r="AC1166" t="s">
        <v>796</v>
      </c>
      <c r="AD1166">
        <v>0</v>
      </c>
      <c r="AF1166" t="s">
        <v>801</v>
      </c>
      <c r="AG1166">
        <v>0</v>
      </c>
      <c r="AI1166" t="s">
        <v>796</v>
      </c>
      <c r="AJ1166">
        <v>20</v>
      </c>
      <c r="AL1166" t="s">
        <v>801</v>
      </c>
      <c r="AM1166">
        <v>20</v>
      </c>
      <c r="AO1166" t="s">
        <v>798</v>
      </c>
      <c r="AP1166">
        <v>20</v>
      </c>
      <c r="AR1166" t="s">
        <v>150</v>
      </c>
      <c r="AS1166">
        <v>20</v>
      </c>
      <c r="AU1166" t="s">
        <v>799</v>
      </c>
      <c r="AV1166">
        <v>20</v>
      </c>
    </row>
    <row r="1167" spans="1:50" x14ac:dyDescent="0.25">
      <c r="A1167" t="s">
        <v>3056</v>
      </c>
      <c r="B1167" t="s">
        <v>3057</v>
      </c>
      <c r="C1167" t="s">
        <v>142</v>
      </c>
      <c r="E1167" s="19">
        <v>100</v>
      </c>
      <c r="K1167" s="11">
        <v>2590</v>
      </c>
      <c r="N1167" t="s">
        <v>255</v>
      </c>
      <c r="Q1167" t="s">
        <v>146</v>
      </c>
      <c r="T1167" t="s">
        <v>162</v>
      </c>
      <c r="W1167" t="s">
        <v>854</v>
      </c>
      <c r="Z1167" t="s">
        <v>258</v>
      </c>
      <c r="AD1167">
        <v>0</v>
      </c>
      <c r="AG1167">
        <v>0</v>
      </c>
      <c r="AI1167" t="s">
        <v>796</v>
      </c>
      <c r="AJ1167">
        <v>20</v>
      </c>
      <c r="AL1167" t="s">
        <v>801</v>
      </c>
      <c r="AM1167">
        <v>20</v>
      </c>
      <c r="AO1167" t="s">
        <v>798</v>
      </c>
      <c r="AP1167">
        <v>20</v>
      </c>
      <c r="AR1167" t="s">
        <v>150</v>
      </c>
      <c r="AS1167">
        <v>20</v>
      </c>
      <c r="AU1167" t="s">
        <v>799</v>
      </c>
      <c r="AV1167">
        <v>20</v>
      </c>
    </row>
    <row r="1168" spans="1:50" x14ac:dyDescent="0.25">
      <c r="A1168" t="s">
        <v>3058</v>
      </c>
      <c r="B1168" t="s">
        <v>3059</v>
      </c>
      <c r="C1168" t="s">
        <v>142</v>
      </c>
      <c r="E1168" s="19">
        <v>100</v>
      </c>
      <c r="K1168" s="11">
        <v>2590</v>
      </c>
      <c r="N1168" t="s">
        <v>255</v>
      </c>
      <c r="Q1168" t="s">
        <v>146</v>
      </c>
      <c r="T1168" t="s">
        <v>162</v>
      </c>
      <c r="W1168" t="s">
        <v>854</v>
      </c>
      <c r="Z1168" t="s">
        <v>258</v>
      </c>
      <c r="AD1168">
        <v>0</v>
      </c>
      <c r="AG1168">
        <v>0</v>
      </c>
      <c r="AI1168" t="s">
        <v>796</v>
      </c>
      <c r="AJ1168">
        <v>20</v>
      </c>
      <c r="AL1168" t="s">
        <v>801</v>
      </c>
      <c r="AM1168">
        <v>20</v>
      </c>
      <c r="AO1168" t="s">
        <v>798</v>
      </c>
      <c r="AP1168">
        <v>20</v>
      </c>
      <c r="AR1168" t="s">
        <v>150</v>
      </c>
      <c r="AS1168">
        <v>20</v>
      </c>
      <c r="AU1168" t="s">
        <v>799</v>
      </c>
      <c r="AV1168">
        <v>20</v>
      </c>
    </row>
    <row r="1169" spans="1:50" x14ac:dyDescent="0.25">
      <c r="A1169" t="s">
        <v>3060</v>
      </c>
      <c r="B1169" t="s">
        <v>3061</v>
      </c>
      <c r="C1169" t="s">
        <v>142</v>
      </c>
      <c r="E1169" s="19">
        <v>100</v>
      </c>
      <c r="K1169" s="11">
        <v>2590</v>
      </c>
      <c r="N1169" t="s">
        <v>255</v>
      </c>
      <c r="Q1169" t="s">
        <v>146</v>
      </c>
      <c r="T1169" t="s">
        <v>147</v>
      </c>
      <c r="W1169" t="s">
        <v>854</v>
      </c>
      <c r="Z1169" t="s">
        <v>258</v>
      </c>
      <c r="AD1169">
        <v>0</v>
      </c>
      <c r="AG1169">
        <v>0</v>
      </c>
      <c r="AI1169" t="s">
        <v>796</v>
      </c>
      <c r="AJ1169">
        <v>20</v>
      </c>
      <c r="AL1169" t="s">
        <v>801</v>
      </c>
      <c r="AM1169">
        <v>20</v>
      </c>
      <c r="AO1169" t="s">
        <v>798</v>
      </c>
      <c r="AP1169">
        <v>20</v>
      </c>
      <c r="AR1169" t="s">
        <v>150</v>
      </c>
      <c r="AS1169">
        <v>20</v>
      </c>
      <c r="AU1169" t="s">
        <v>799</v>
      </c>
      <c r="AV1169">
        <v>20</v>
      </c>
    </row>
    <row r="1170" spans="1:50" x14ac:dyDescent="0.25">
      <c r="A1170" t="s">
        <v>3062</v>
      </c>
      <c r="B1170" t="s">
        <v>3063</v>
      </c>
      <c r="C1170" t="s">
        <v>142</v>
      </c>
      <c r="E1170" s="19">
        <v>100</v>
      </c>
      <c r="K1170" s="11">
        <v>2590</v>
      </c>
      <c r="N1170" t="s">
        <v>255</v>
      </c>
      <c r="Q1170" t="s">
        <v>146</v>
      </c>
      <c r="T1170" t="s">
        <v>162</v>
      </c>
      <c r="W1170" t="s">
        <v>854</v>
      </c>
      <c r="Z1170" t="s">
        <v>258</v>
      </c>
      <c r="AD1170">
        <v>0</v>
      </c>
      <c r="AG1170">
        <v>0</v>
      </c>
      <c r="AI1170" t="s">
        <v>796</v>
      </c>
      <c r="AJ1170">
        <v>20</v>
      </c>
      <c r="AL1170" t="s">
        <v>801</v>
      </c>
      <c r="AM1170">
        <v>20</v>
      </c>
      <c r="AO1170" t="s">
        <v>798</v>
      </c>
      <c r="AP1170">
        <v>20</v>
      </c>
      <c r="AR1170" t="s">
        <v>150</v>
      </c>
      <c r="AS1170">
        <v>20</v>
      </c>
      <c r="AU1170" t="s">
        <v>799</v>
      </c>
      <c r="AV1170">
        <v>20</v>
      </c>
    </row>
    <row r="1171" spans="1:50" x14ac:dyDescent="0.25">
      <c r="A1171" t="s">
        <v>3064</v>
      </c>
      <c r="B1171" t="s">
        <v>3065</v>
      </c>
      <c r="C1171" t="s">
        <v>142</v>
      </c>
      <c r="E1171" s="19">
        <v>100</v>
      </c>
      <c r="K1171" s="11">
        <v>2590</v>
      </c>
      <c r="N1171" t="s">
        <v>255</v>
      </c>
      <c r="Q1171" t="s">
        <v>146</v>
      </c>
      <c r="T1171" t="s">
        <v>162</v>
      </c>
      <c r="W1171" t="s">
        <v>854</v>
      </c>
      <c r="Z1171" t="s">
        <v>150</v>
      </c>
      <c r="AC1171" t="s">
        <v>796</v>
      </c>
      <c r="AD1171">
        <v>0</v>
      </c>
      <c r="AF1171" t="s">
        <v>801</v>
      </c>
      <c r="AG1171">
        <v>0</v>
      </c>
      <c r="AI1171" t="s">
        <v>796</v>
      </c>
      <c r="AJ1171">
        <v>20</v>
      </c>
      <c r="AL1171" t="s">
        <v>801</v>
      </c>
      <c r="AM1171">
        <v>20</v>
      </c>
      <c r="AO1171" t="s">
        <v>798</v>
      </c>
      <c r="AP1171">
        <v>20</v>
      </c>
      <c r="AR1171" t="s">
        <v>150</v>
      </c>
      <c r="AS1171">
        <v>20</v>
      </c>
      <c r="AU1171" t="s">
        <v>799</v>
      </c>
      <c r="AV1171">
        <v>20</v>
      </c>
    </row>
    <row r="1172" spans="1:50" x14ac:dyDescent="0.25">
      <c r="A1172" t="s">
        <v>3066</v>
      </c>
      <c r="B1172" t="s">
        <v>3067</v>
      </c>
      <c r="C1172" t="s">
        <v>142</v>
      </c>
      <c r="E1172" s="19">
        <v>100</v>
      </c>
      <c r="K1172" s="11">
        <v>2590</v>
      </c>
      <c r="N1172" t="s">
        <v>255</v>
      </c>
      <c r="Q1172" t="s">
        <v>146</v>
      </c>
      <c r="T1172" t="s">
        <v>162</v>
      </c>
      <c r="W1172" t="s">
        <v>854</v>
      </c>
      <c r="Z1172" t="s">
        <v>150</v>
      </c>
      <c r="AC1172" t="s">
        <v>796</v>
      </c>
      <c r="AD1172">
        <v>0</v>
      </c>
      <c r="AF1172" t="s">
        <v>801</v>
      </c>
      <c r="AG1172">
        <v>0</v>
      </c>
      <c r="AI1172" t="s">
        <v>796</v>
      </c>
      <c r="AJ1172">
        <v>20</v>
      </c>
      <c r="AL1172" t="s">
        <v>801</v>
      </c>
      <c r="AM1172">
        <v>20</v>
      </c>
      <c r="AO1172" t="s">
        <v>798</v>
      </c>
      <c r="AP1172">
        <v>20</v>
      </c>
      <c r="AR1172" t="s">
        <v>150</v>
      </c>
      <c r="AS1172">
        <v>20</v>
      </c>
      <c r="AU1172" t="s">
        <v>799</v>
      </c>
      <c r="AV1172">
        <v>20</v>
      </c>
    </row>
    <row r="1173" spans="1:50" x14ac:dyDescent="0.25">
      <c r="A1173" t="s">
        <v>3068</v>
      </c>
      <c r="B1173" t="s">
        <v>3069</v>
      </c>
      <c r="C1173" t="s">
        <v>142</v>
      </c>
      <c r="E1173" s="19">
        <v>100</v>
      </c>
      <c r="K1173" s="11">
        <v>2590</v>
      </c>
      <c r="N1173" t="s">
        <v>255</v>
      </c>
      <c r="Q1173" t="s">
        <v>146</v>
      </c>
      <c r="T1173" t="s">
        <v>162</v>
      </c>
      <c r="W1173" t="s">
        <v>854</v>
      </c>
      <c r="Z1173" t="s">
        <v>150</v>
      </c>
      <c r="AC1173" t="s">
        <v>796</v>
      </c>
      <c r="AD1173">
        <v>0</v>
      </c>
      <c r="AF1173" t="s">
        <v>801</v>
      </c>
      <c r="AG1173">
        <v>0</v>
      </c>
      <c r="AI1173" t="s">
        <v>796</v>
      </c>
      <c r="AJ1173">
        <v>20</v>
      </c>
      <c r="AL1173" t="s">
        <v>801</v>
      </c>
      <c r="AM1173">
        <v>20</v>
      </c>
      <c r="AO1173" t="s">
        <v>798</v>
      </c>
      <c r="AP1173">
        <v>20</v>
      </c>
      <c r="AR1173" t="s">
        <v>150</v>
      </c>
      <c r="AS1173">
        <v>20</v>
      </c>
      <c r="AU1173" t="s">
        <v>799</v>
      </c>
      <c r="AV1173">
        <v>20</v>
      </c>
    </row>
    <row r="1174" spans="1:50" x14ac:dyDescent="0.25">
      <c r="A1174" t="s">
        <v>3070</v>
      </c>
      <c r="B1174" t="s">
        <v>3071</v>
      </c>
      <c r="C1174" t="s">
        <v>142</v>
      </c>
      <c r="E1174" s="19">
        <v>100</v>
      </c>
      <c r="K1174" s="11">
        <v>2590</v>
      </c>
      <c r="N1174" t="s">
        <v>255</v>
      </c>
      <c r="Q1174" t="s">
        <v>146</v>
      </c>
      <c r="T1174" t="s">
        <v>162</v>
      </c>
      <c r="W1174" t="s">
        <v>854</v>
      </c>
      <c r="Z1174" t="s">
        <v>258</v>
      </c>
      <c r="AD1174">
        <v>0</v>
      </c>
      <c r="AG1174">
        <v>0</v>
      </c>
      <c r="AI1174" t="s">
        <v>796</v>
      </c>
      <c r="AJ1174">
        <v>20</v>
      </c>
      <c r="AL1174" t="s">
        <v>801</v>
      </c>
      <c r="AM1174">
        <v>20</v>
      </c>
      <c r="AO1174" t="s">
        <v>798</v>
      </c>
      <c r="AP1174">
        <v>20</v>
      </c>
      <c r="AR1174" t="s">
        <v>150</v>
      </c>
      <c r="AS1174">
        <v>20</v>
      </c>
      <c r="AU1174" t="s">
        <v>799</v>
      </c>
      <c r="AV1174">
        <v>20</v>
      </c>
    </row>
    <row r="1175" spans="1:50" x14ac:dyDescent="0.25">
      <c r="A1175" t="s">
        <v>3072</v>
      </c>
      <c r="B1175" t="s">
        <v>3073</v>
      </c>
      <c r="C1175" t="s">
        <v>142</v>
      </c>
      <c r="E1175" s="19">
        <v>100</v>
      </c>
      <c r="K1175" s="11">
        <v>2335</v>
      </c>
      <c r="N1175" t="s">
        <v>804</v>
      </c>
      <c r="Q1175" t="s">
        <v>146</v>
      </c>
      <c r="T1175" t="s">
        <v>162</v>
      </c>
      <c r="W1175" t="s">
        <v>854</v>
      </c>
      <c r="Z1175" t="s">
        <v>258</v>
      </c>
      <c r="AD1175">
        <v>0</v>
      </c>
      <c r="AG1175">
        <v>0</v>
      </c>
      <c r="AI1175" t="s">
        <v>796</v>
      </c>
      <c r="AJ1175">
        <v>20</v>
      </c>
      <c r="AL1175" t="s">
        <v>801</v>
      </c>
      <c r="AM1175">
        <v>20</v>
      </c>
      <c r="AO1175" t="s">
        <v>798</v>
      </c>
      <c r="AP1175">
        <v>20</v>
      </c>
      <c r="AR1175" t="s">
        <v>150</v>
      </c>
      <c r="AS1175">
        <v>20</v>
      </c>
      <c r="AU1175" t="s">
        <v>799</v>
      </c>
      <c r="AV1175">
        <v>20</v>
      </c>
      <c r="AX1175" t="s">
        <v>1286</v>
      </c>
    </row>
    <row r="1176" spans="1:50" x14ac:dyDescent="0.25">
      <c r="A1176" t="s">
        <v>3074</v>
      </c>
      <c r="B1176" t="s">
        <v>3075</v>
      </c>
      <c r="C1176" t="s">
        <v>142</v>
      </c>
      <c r="E1176" s="19">
        <v>100</v>
      </c>
      <c r="K1176" s="11">
        <v>2586</v>
      </c>
      <c r="N1176" t="s">
        <v>804</v>
      </c>
      <c r="Q1176" t="s">
        <v>146</v>
      </c>
      <c r="T1176" t="s">
        <v>171</v>
      </c>
      <c r="W1176" t="s">
        <v>854</v>
      </c>
      <c r="Z1176" t="s">
        <v>258</v>
      </c>
      <c r="AD1176">
        <v>0</v>
      </c>
      <c r="AG1176">
        <v>0</v>
      </c>
      <c r="AI1176" t="s">
        <v>796</v>
      </c>
      <c r="AJ1176">
        <v>20</v>
      </c>
      <c r="AL1176" t="s">
        <v>801</v>
      </c>
      <c r="AM1176">
        <v>20</v>
      </c>
      <c r="AO1176" t="s">
        <v>798</v>
      </c>
      <c r="AP1176">
        <v>20</v>
      </c>
      <c r="AR1176" t="s">
        <v>150</v>
      </c>
      <c r="AS1176">
        <v>20</v>
      </c>
      <c r="AU1176" t="s">
        <v>799</v>
      </c>
      <c r="AV1176">
        <v>20</v>
      </c>
    </row>
    <row r="1177" spans="1:50" x14ac:dyDescent="0.25">
      <c r="A1177" t="s">
        <v>3076</v>
      </c>
      <c r="B1177" t="s">
        <v>3077</v>
      </c>
      <c r="C1177" t="s">
        <v>142</v>
      </c>
      <c r="E1177" s="19">
        <v>100</v>
      </c>
      <c r="K1177" s="11">
        <v>2586</v>
      </c>
      <c r="N1177" t="s">
        <v>804</v>
      </c>
      <c r="Q1177" t="s">
        <v>146</v>
      </c>
      <c r="T1177" t="s">
        <v>162</v>
      </c>
      <c r="W1177" t="s">
        <v>854</v>
      </c>
      <c r="Z1177" t="s">
        <v>258</v>
      </c>
      <c r="AD1177">
        <v>0</v>
      </c>
      <c r="AG1177">
        <v>0</v>
      </c>
      <c r="AI1177" t="s">
        <v>796</v>
      </c>
      <c r="AJ1177">
        <v>20</v>
      </c>
      <c r="AL1177" t="s">
        <v>801</v>
      </c>
      <c r="AM1177">
        <v>20</v>
      </c>
      <c r="AO1177" t="s">
        <v>798</v>
      </c>
      <c r="AP1177">
        <v>20</v>
      </c>
      <c r="AR1177" t="s">
        <v>150</v>
      </c>
      <c r="AS1177">
        <v>20</v>
      </c>
      <c r="AU1177" t="s">
        <v>799</v>
      </c>
      <c r="AV1177">
        <v>20</v>
      </c>
    </row>
    <row r="1178" spans="1:50" x14ac:dyDescent="0.25">
      <c r="A1178" t="s">
        <v>3078</v>
      </c>
      <c r="B1178" t="s">
        <v>3079</v>
      </c>
      <c r="C1178" t="s">
        <v>142</v>
      </c>
      <c r="E1178" s="19">
        <v>100</v>
      </c>
      <c r="K1178" s="11">
        <v>2586</v>
      </c>
      <c r="N1178" t="s">
        <v>804</v>
      </c>
      <c r="Q1178" t="s">
        <v>146</v>
      </c>
      <c r="T1178" t="s">
        <v>162</v>
      </c>
      <c r="W1178" t="s">
        <v>854</v>
      </c>
      <c r="Z1178" t="s">
        <v>258</v>
      </c>
      <c r="AD1178">
        <v>0</v>
      </c>
      <c r="AG1178">
        <v>0</v>
      </c>
      <c r="AI1178" t="s">
        <v>796</v>
      </c>
      <c r="AJ1178">
        <v>20</v>
      </c>
      <c r="AL1178" t="s">
        <v>801</v>
      </c>
      <c r="AM1178">
        <v>20</v>
      </c>
      <c r="AO1178" t="s">
        <v>798</v>
      </c>
      <c r="AP1178">
        <v>20</v>
      </c>
      <c r="AR1178" t="s">
        <v>150</v>
      </c>
      <c r="AS1178">
        <v>20</v>
      </c>
      <c r="AU1178" t="s">
        <v>799</v>
      </c>
      <c r="AV1178">
        <v>20</v>
      </c>
    </row>
    <row r="1179" spans="1:50" x14ac:dyDescent="0.25">
      <c r="A1179" t="s">
        <v>3080</v>
      </c>
      <c r="B1179" t="s">
        <v>3081</v>
      </c>
      <c r="C1179" t="s">
        <v>142</v>
      </c>
      <c r="E1179" s="19">
        <v>100</v>
      </c>
      <c r="K1179" s="11">
        <v>2586</v>
      </c>
      <c r="N1179" t="s">
        <v>804</v>
      </c>
      <c r="Q1179" t="s">
        <v>146</v>
      </c>
      <c r="T1179" t="s">
        <v>162</v>
      </c>
      <c r="W1179" t="s">
        <v>854</v>
      </c>
      <c r="Z1179" t="s">
        <v>258</v>
      </c>
      <c r="AD1179">
        <v>0</v>
      </c>
      <c r="AG1179">
        <v>0</v>
      </c>
      <c r="AI1179" t="s">
        <v>796</v>
      </c>
      <c r="AJ1179">
        <v>20</v>
      </c>
      <c r="AL1179" t="s">
        <v>801</v>
      </c>
      <c r="AM1179">
        <v>20</v>
      </c>
      <c r="AO1179" t="s">
        <v>798</v>
      </c>
      <c r="AP1179">
        <v>20</v>
      </c>
      <c r="AR1179" t="s">
        <v>150</v>
      </c>
      <c r="AS1179">
        <v>20</v>
      </c>
      <c r="AU1179" t="s">
        <v>799</v>
      </c>
      <c r="AV1179">
        <v>20</v>
      </c>
    </row>
    <row r="1180" spans="1:50" x14ac:dyDescent="0.25">
      <c r="A1180" t="s">
        <v>3082</v>
      </c>
      <c r="B1180" t="s">
        <v>3083</v>
      </c>
      <c r="C1180" t="s">
        <v>142</v>
      </c>
      <c r="E1180" s="19">
        <v>100</v>
      </c>
      <c r="K1180" s="11">
        <v>2586</v>
      </c>
      <c r="N1180" t="s">
        <v>804</v>
      </c>
      <c r="Q1180" t="s">
        <v>146</v>
      </c>
      <c r="T1180" t="s">
        <v>162</v>
      </c>
      <c r="W1180" t="s">
        <v>854</v>
      </c>
      <c r="Z1180" t="s">
        <v>258</v>
      </c>
      <c r="AD1180">
        <v>0</v>
      </c>
      <c r="AG1180">
        <v>0</v>
      </c>
      <c r="AI1180" t="s">
        <v>796</v>
      </c>
      <c r="AJ1180">
        <v>20</v>
      </c>
      <c r="AL1180" t="s">
        <v>801</v>
      </c>
      <c r="AM1180">
        <v>20</v>
      </c>
      <c r="AO1180" t="s">
        <v>798</v>
      </c>
      <c r="AP1180">
        <v>20</v>
      </c>
      <c r="AR1180" t="s">
        <v>150</v>
      </c>
      <c r="AS1180">
        <v>20</v>
      </c>
      <c r="AU1180" t="s">
        <v>799</v>
      </c>
      <c r="AV1180">
        <v>20</v>
      </c>
    </row>
    <row r="1181" spans="1:50" x14ac:dyDescent="0.25">
      <c r="A1181" t="s">
        <v>3084</v>
      </c>
      <c r="B1181" t="s">
        <v>3085</v>
      </c>
      <c r="C1181" t="s">
        <v>142</v>
      </c>
      <c r="E1181" s="19">
        <v>80</v>
      </c>
      <c r="K1181" s="11">
        <v>2586</v>
      </c>
      <c r="N1181" t="s">
        <v>804</v>
      </c>
      <c r="Q1181" t="s">
        <v>146</v>
      </c>
      <c r="T1181" t="s">
        <v>162</v>
      </c>
      <c r="W1181" t="s">
        <v>854</v>
      </c>
      <c r="Z1181" t="s">
        <v>258</v>
      </c>
      <c r="AD1181">
        <v>0</v>
      </c>
      <c r="AG1181">
        <v>0</v>
      </c>
      <c r="AI1181" t="s">
        <v>796</v>
      </c>
      <c r="AJ1181">
        <v>20</v>
      </c>
      <c r="AL1181" t="s">
        <v>797</v>
      </c>
      <c r="AM1181">
        <v>0</v>
      </c>
      <c r="AO1181" t="s">
        <v>798</v>
      </c>
      <c r="AP1181">
        <v>20</v>
      </c>
      <c r="AR1181" t="s">
        <v>150</v>
      </c>
      <c r="AS1181">
        <v>20</v>
      </c>
      <c r="AU1181" t="s">
        <v>799</v>
      </c>
      <c r="AV1181">
        <v>20</v>
      </c>
    </row>
    <row r="1182" spans="1:50" x14ac:dyDescent="0.25">
      <c r="A1182" t="s">
        <v>3086</v>
      </c>
      <c r="B1182" t="s">
        <v>3087</v>
      </c>
      <c r="C1182" t="s">
        <v>142</v>
      </c>
      <c r="E1182" s="19">
        <v>80</v>
      </c>
      <c r="K1182" s="11">
        <v>2586</v>
      </c>
      <c r="N1182" t="s">
        <v>804</v>
      </c>
      <c r="Q1182" t="s">
        <v>146</v>
      </c>
      <c r="T1182" t="s">
        <v>162</v>
      </c>
      <c r="W1182" t="s">
        <v>854</v>
      </c>
      <c r="Z1182" t="s">
        <v>258</v>
      </c>
      <c r="AD1182">
        <v>0</v>
      </c>
      <c r="AG1182">
        <v>0</v>
      </c>
      <c r="AI1182" t="s">
        <v>796</v>
      </c>
      <c r="AJ1182">
        <v>20</v>
      </c>
      <c r="AL1182" t="s">
        <v>801</v>
      </c>
      <c r="AM1182">
        <v>20</v>
      </c>
      <c r="AO1182" t="s">
        <v>798</v>
      </c>
      <c r="AP1182">
        <v>20</v>
      </c>
      <c r="AR1182" t="s">
        <v>258</v>
      </c>
      <c r="AS1182">
        <v>0</v>
      </c>
      <c r="AU1182" t="s">
        <v>799</v>
      </c>
      <c r="AV1182">
        <v>20</v>
      </c>
    </row>
    <row r="1183" spans="1:50" x14ac:dyDescent="0.25">
      <c r="A1183" t="s">
        <v>3088</v>
      </c>
      <c r="B1183" t="s">
        <v>3089</v>
      </c>
      <c r="C1183" t="s">
        <v>142</v>
      </c>
      <c r="E1183" s="19">
        <v>80</v>
      </c>
      <c r="K1183" s="11">
        <v>2586</v>
      </c>
      <c r="N1183" t="s">
        <v>804</v>
      </c>
      <c r="Q1183" t="s">
        <v>146</v>
      </c>
      <c r="T1183" t="s">
        <v>162</v>
      </c>
      <c r="W1183" t="s">
        <v>854</v>
      </c>
      <c r="Z1183" t="s">
        <v>258</v>
      </c>
      <c r="AD1183">
        <v>0</v>
      </c>
      <c r="AG1183">
        <v>0</v>
      </c>
      <c r="AI1183" t="s">
        <v>800</v>
      </c>
      <c r="AJ1183">
        <v>0</v>
      </c>
      <c r="AL1183" t="s">
        <v>801</v>
      </c>
      <c r="AM1183">
        <v>20</v>
      </c>
      <c r="AO1183" t="s">
        <v>798</v>
      </c>
      <c r="AP1183">
        <v>20</v>
      </c>
      <c r="AR1183" t="s">
        <v>150</v>
      </c>
      <c r="AS1183">
        <v>20</v>
      </c>
      <c r="AU1183" t="s">
        <v>799</v>
      </c>
      <c r="AV1183">
        <v>20</v>
      </c>
    </row>
    <row r="1184" spans="1:50" x14ac:dyDescent="0.25">
      <c r="A1184" t="s">
        <v>3090</v>
      </c>
      <c r="B1184" t="s">
        <v>3091</v>
      </c>
      <c r="C1184" t="s">
        <v>142</v>
      </c>
      <c r="E1184" s="19">
        <v>100</v>
      </c>
      <c r="K1184" s="11">
        <v>2586</v>
      </c>
      <c r="N1184" t="s">
        <v>804</v>
      </c>
      <c r="Q1184" t="s">
        <v>146</v>
      </c>
      <c r="T1184" t="s">
        <v>162</v>
      </c>
      <c r="W1184" t="s">
        <v>854</v>
      </c>
      <c r="Z1184" t="s">
        <v>258</v>
      </c>
      <c r="AD1184">
        <v>0</v>
      </c>
      <c r="AG1184">
        <v>0</v>
      </c>
      <c r="AI1184" t="s">
        <v>796</v>
      </c>
      <c r="AJ1184">
        <v>20</v>
      </c>
      <c r="AL1184" t="s">
        <v>801</v>
      </c>
      <c r="AM1184">
        <v>20</v>
      </c>
      <c r="AO1184" t="s">
        <v>798</v>
      </c>
      <c r="AP1184">
        <v>20</v>
      </c>
      <c r="AR1184" t="s">
        <v>150</v>
      </c>
      <c r="AS1184">
        <v>20</v>
      </c>
      <c r="AU1184" t="s">
        <v>799</v>
      </c>
      <c r="AV1184">
        <v>20</v>
      </c>
    </row>
    <row r="1185" spans="1:50" x14ac:dyDescent="0.25">
      <c r="A1185" t="s">
        <v>3092</v>
      </c>
      <c r="B1185" t="s">
        <v>3093</v>
      </c>
      <c r="C1185" t="s">
        <v>142</v>
      </c>
      <c r="E1185" s="19">
        <v>100</v>
      </c>
      <c r="K1185" s="11">
        <v>2335</v>
      </c>
      <c r="N1185" t="s">
        <v>804</v>
      </c>
      <c r="Q1185" t="s">
        <v>146</v>
      </c>
      <c r="T1185" t="s">
        <v>162</v>
      </c>
      <c r="W1185" t="s">
        <v>854</v>
      </c>
      <c r="Z1185" t="s">
        <v>258</v>
      </c>
      <c r="AD1185">
        <v>0</v>
      </c>
      <c r="AG1185">
        <v>0</v>
      </c>
      <c r="AI1185" t="s">
        <v>796</v>
      </c>
      <c r="AJ1185">
        <v>20</v>
      </c>
      <c r="AL1185" t="s">
        <v>801</v>
      </c>
      <c r="AM1185">
        <v>20</v>
      </c>
      <c r="AO1185" t="s">
        <v>798</v>
      </c>
      <c r="AP1185">
        <v>20</v>
      </c>
      <c r="AR1185" t="s">
        <v>150</v>
      </c>
      <c r="AS1185">
        <v>20</v>
      </c>
      <c r="AU1185" t="s">
        <v>799</v>
      </c>
      <c r="AV1185">
        <v>20</v>
      </c>
    </row>
    <row r="1186" spans="1:50" x14ac:dyDescent="0.25">
      <c r="A1186" t="s">
        <v>3094</v>
      </c>
      <c r="B1186" t="s">
        <v>3095</v>
      </c>
      <c r="C1186" t="s">
        <v>142</v>
      </c>
      <c r="E1186" s="19">
        <v>100</v>
      </c>
      <c r="K1186" s="11">
        <v>2335</v>
      </c>
      <c r="N1186" t="s">
        <v>804</v>
      </c>
      <c r="Q1186" t="s">
        <v>146</v>
      </c>
      <c r="T1186" t="s">
        <v>162</v>
      </c>
      <c r="W1186" t="s">
        <v>854</v>
      </c>
      <c r="Z1186" t="s">
        <v>258</v>
      </c>
      <c r="AD1186">
        <v>0</v>
      </c>
      <c r="AG1186">
        <v>0</v>
      </c>
      <c r="AI1186" t="s">
        <v>796</v>
      </c>
      <c r="AJ1186">
        <v>20</v>
      </c>
      <c r="AL1186" t="s">
        <v>801</v>
      </c>
      <c r="AM1186">
        <v>20</v>
      </c>
      <c r="AO1186" t="s">
        <v>798</v>
      </c>
      <c r="AP1186">
        <v>20</v>
      </c>
      <c r="AR1186" t="s">
        <v>150</v>
      </c>
      <c r="AS1186">
        <v>20</v>
      </c>
      <c r="AU1186" t="s">
        <v>799</v>
      </c>
      <c r="AV1186">
        <v>20</v>
      </c>
    </row>
    <row r="1187" spans="1:50" x14ac:dyDescent="0.25">
      <c r="A1187" t="s">
        <v>3096</v>
      </c>
      <c r="B1187" t="s">
        <v>3097</v>
      </c>
      <c r="C1187" t="s">
        <v>142</v>
      </c>
      <c r="E1187" s="19">
        <v>100</v>
      </c>
      <c r="K1187" s="11">
        <v>2335</v>
      </c>
      <c r="N1187" t="s">
        <v>804</v>
      </c>
      <c r="Q1187" t="s">
        <v>146</v>
      </c>
      <c r="T1187" t="s">
        <v>162</v>
      </c>
      <c r="W1187" t="s">
        <v>854</v>
      </c>
      <c r="Z1187" t="s">
        <v>258</v>
      </c>
      <c r="AD1187">
        <v>0</v>
      </c>
      <c r="AG1187">
        <v>0</v>
      </c>
      <c r="AI1187" t="s">
        <v>796</v>
      </c>
      <c r="AJ1187">
        <v>20</v>
      </c>
      <c r="AL1187" t="s">
        <v>801</v>
      </c>
      <c r="AM1187">
        <v>20</v>
      </c>
      <c r="AO1187" t="s">
        <v>798</v>
      </c>
      <c r="AP1187">
        <v>20</v>
      </c>
      <c r="AR1187" t="s">
        <v>150</v>
      </c>
      <c r="AS1187">
        <v>20</v>
      </c>
      <c r="AU1187" t="s">
        <v>799</v>
      </c>
      <c r="AV1187">
        <v>20</v>
      </c>
    </row>
    <row r="1188" spans="1:50" x14ac:dyDescent="0.25">
      <c r="A1188" t="s">
        <v>3098</v>
      </c>
      <c r="B1188" t="s">
        <v>3099</v>
      </c>
      <c r="C1188" t="s">
        <v>142</v>
      </c>
      <c r="E1188" s="19">
        <v>100</v>
      </c>
      <c r="K1188" s="11">
        <v>2335</v>
      </c>
      <c r="N1188" t="s">
        <v>804</v>
      </c>
      <c r="Q1188" t="s">
        <v>146</v>
      </c>
      <c r="T1188" t="s">
        <v>162</v>
      </c>
      <c r="W1188" t="s">
        <v>854</v>
      </c>
      <c r="Z1188" t="s">
        <v>258</v>
      </c>
      <c r="AD1188">
        <v>0</v>
      </c>
      <c r="AG1188">
        <v>0</v>
      </c>
      <c r="AI1188" t="s">
        <v>796</v>
      </c>
      <c r="AJ1188">
        <v>20</v>
      </c>
      <c r="AL1188" t="s">
        <v>801</v>
      </c>
      <c r="AM1188">
        <v>20</v>
      </c>
      <c r="AO1188" t="s">
        <v>798</v>
      </c>
      <c r="AP1188">
        <v>20</v>
      </c>
      <c r="AR1188" t="s">
        <v>150</v>
      </c>
      <c r="AS1188">
        <v>20</v>
      </c>
      <c r="AU1188" t="s">
        <v>799</v>
      </c>
      <c r="AV1188">
        <v>20</v>
      </c>
    </row>
    <row r="1189" spans="1:50" x14ac:dyDescent="0.25">
      <c r="A1189" t="s">
        <v>3100</v>
      </c>
      <c r="B1189" t="s">
        <v>3101</v>
      </c>
      <c r="C1189" t="s">
        <v>142</v>
      </c>
      <c r="E1189" s="19">
        <v>100</v>
      </c>
      <c r="K1189" s="11">
        <v>2335</v>
      </c>
      <c r="N1189" t="s">
        <v>804</v>
      </c>
      <c r="Q1189" t="s">
        <v>146</v>
      </c>
      <c r="T1189" t="s">
        <v>162</v>
      </c>
      <c r="W1189" t="s">
        <v>854</v>
      </c>
      <c r="Z1189" t="s">
        <v>258</v>
      </c>
      <c r="AD1189">
        <v>0</v>
      </c>
      <c r="AG1189">
        <v>0</v>
      </c>
      <c r="AI1189" t="s">
        <v>796</v>
      </c>
      <c r="AJ1189">
        <v>20</v>
      </c>
      <c r="AL1189" t="s">
        <v>801</v>
      </c>
      <c r="AM1189">
        <v>20</v>
      </c>
      <c r="AO1189" t="s">
        <v>798</v>
      </c>
      <c r="AP1189">
        <v>20</v>
      </c>
      <c r="AR1189" t="s">
        <v>150</v>
      </c>
      <c r="AS1189">
        <v>20</v>
      </c>
      <c r="AU1189" t="s">
        <v>799</v>
      </c>
      <c r="AV1189">
        <v>20</v>
      </c>
    </row>
    <row r="1190" spans="1:50" x14ac:dyDescent="0.25">
      <c r="A1190" t="s">
        <v>3102</v>
      </c>
      <c r="B1190" t="s">
        <v>3103</v>
      </c>
      <c r="C1190" t="s">
        <v>142</v>
      </c>
      <c r="E1190" s="19">
        <v>100</v>
      </c>
      <c r="K1190" s="11">
        <v>2335</v>
      </c>
      <c r="N1190" t="s">
        <v>804</v>
      </c>
      <c r="Q1190" t="s">
        <v>146</v>
      </c>
      <c r="T1190" t="s">
        <v>162</v>
      </c>
      <c r="W1190" t="s">
        <v>854</v>
      </c>
      <c r="Z1190" t="s">
        <v>258</v>
      </c>
      <c r="AD1190">
        <v>0</v>
      </c>
      <c r="AG1190">
        <v>0</v>
      </c>
      <c r="AI1190" t="s">
        <v>796</v>
      </c>
      <c r="AJ1190">
        <v>20</v>
      </c>
      <c r="AL1190" t="s">
        <v>801</v>
      </c>
      <c r="AM1190">
        <v>20</v>
      </c>
      <c r="AO1190" t="s">
        <v>798</v>
      </c>
      <c r="AP1190">
        <v>20</v>
      </c>
      <c r="AR1190" t="s">
        <v>150</v>
      </c>
      <c r="AS1190">
        <v>20</v>
      </c>
      <c r="AU1190" t="s">
        <v>799</v>
      </c>
      <c r="AV1190">
        <v>20</v>
      </c>
    </row>
    <row r="1191" spans="1:50" x14ac:dyDescent="0.25">
      <c r="A1191" t="s">
        <v>3104</v>
      </c>
      <c r="B1191" t="s">
        <v>3105</v>
      </c>
      <c r="C1191" t="s">
        <v>142</v>
      </c>
      <c r="E1191" s="19">
        <v>100</v>
      </c>
      <c r="K1191" s="11">
        <v>2335</v>
      </c>
      <c r="N1191" t="s">
        <v>804</v>
      </c>
      <c r="Q1191" t="s">
        <v>146</v>
      </c>
      <c r="T1191" t="s">
        <v>162</v>
      </c>
      <c r="W1191" t="s">
        <v>854</v>
      </c>
      <c r="Z1191" t="s">
        <v>258</v>
      </c>
      <c r="AD1191">
        <v>0</v>
      </c>
      <c r="AG1191">
        <v>0</v>
      </c>
      <c r="AI1191" t="s">
        <v>796</v>
      </c>
      <c r="AJ1191">
        <v>20</v>
      </c>
      <c r="AL1191" t="s">
        <v>801</v>
      </c>
      <c r="AM1191">
        <v>20</v>
      </c>
      <c r="AO1191" t="s">
        <v>798</v>
      </c>
      <c r="AP1191">
        <v>20</v>
      </c>
      <c r="AR1191" t="s">
        <v>150</v>
      </c>
      <c r="AS1191">
        <v>20</v>
      </c>
      <c r="AU1191" t="s">
        <v>799</v>
      </c>
      <c r="AV1191">
        <v>20</v>
      </c>
    </row>
    <row r="1192" spans="1:50" x14ac:dyDescent="0.25">
      <c r="A1192" t="s">
        <v>3106</v>
      </c>
      <c r="B1192" t="s">
        <v>3107</v>
      </c>
      <c r="C1192" t="s">
        <v>142</v>
      </c>
      <c r="E1192" s="19">
        <v>100</v>
      </c>
      <c r="K1192" s="11">
        <v>2335</v>
      </c>
      <c r="N1192" t="s">
        <v>804</v>
      </c>
      <c r="Q1192" t="s">
        <v>146</v>
      </c>
      <c r="T1192" t="s">
        <v>162</v>
      </c>
      <c r="W1192" t="s">
        <v>854</v>
      </c>
      <c r="Z1192" t="s">
        <v>258</v>
      </c>
      <c r="AD1192">
        <v>0</v>
      </c>
      <c r="AG1192">
        <v>0</v>
      </c>
      <c r="AI1192" t="s">
        <v>796</v>
      </c>
      <c r="AJ1192">
        <v>20</v>
      </c>
      <c r="AL1192" t="s">
        <v>801</v>
      </c>
      <c r="AM1192">
        <v>20</v>
      </c>
      <c r="AO1192" t="s">
        <v>798</v>
      </c>
      <c r="AP1192">
        <v>20</v>
      </c>
      <c r="AR1192" t="s">
        <v>150</v>
      </c>
      <c r="AS1192">
        <v>20</v>
      </c>
      <c r="AU1192" t="s">
        <v>799</v>
      </c>
      <c r="AV1192">
        <v>20</v>
      </c>
    </row>
    <row r="1193" spans="1:50" x14ac:dyDescent="0.25">
      <c r="A1193" t="s">
        <v>3108</v>
      </c>
      <c r="B1193" t="s">
        <v>3109</v>
      </c>
      <c r="C1193" t="s">
        <v>142</v>
      </c>
      <c r="E1193" s="19">
        <v>100</v>
      </c>
      <c r="K1193" s="11">
        <v>2335</v>
      </c>
      <c r="N1193" t="s">
        <v>804</v>
      </c>
      <c r="Q1193" t="s">
        <v>146</v>
      </c>
      <c r="T1193" t="s">
        <v>162</v>
      </c>
      <c r="W1193" t="s">
        <v>854</v>
      </c>
      <c r="Z1193" t="s">
        <v>258</v>
      </c>
      <c r="AD1193">
        <v>0</v>
      </c>
      <c r="AG1193">
        <v>0</v>
      </c>
      <c r="AI1193" t="s">
        <v>796</v>
      </c>
      <c r="AJ1193">
        <v>20</v>
      </c>
      <c r="AL1193" t="s">
        <v>801</v>
      </c>
      <c r="AM1193">
        <v>20</v>
      </c>
      <c r="AO1193" t="s">
        <v>798</v>
      </c>
      <c r="AP1193">
        <v>20</v>
      </c>
      <c r="AR1193" t="s">
        <v>150</v>
      </c>
      <c r="AS1193">
        <v>20</v>
      </c>
      <c r="AU1193" t="s">
        <v>799</v>
      </c>
      <c r="AV1193">
        <v>20</v>
      </c>
    </row>
    <row r="1194" spans="1:50" x14ac:dyDescent="0.25">
      <c r="A1194" t="s">
        <v>3110</v>
      </c>
      <c r="B1194" t="s">
        <v>3111</v>
      </c>
      <c r="C1194" t="s">
        <v>142</v>
      </c>
      <c r="E1194" s="19">
        <v>100</v>
      </c>
      <c r="K1194" s="11">
        <v>2335</v>
      </c>
      <c r="N1194" t="s">
        <v>804</v>
      </c>
      <c r="Q1194" t="s">
        <v>146</v>
      </c>
      <c r="T1194" t="s">
        <v>162</v>
      </c>
      <c r="W1194" t="s">
        <v>854</v>
      </c>
      <c r="Z1194" t="s">
        <v>258</v>
      </c>
      <c r="AD1194">
        <v>0</v>
      </c>
      <c r="AG1194">
        <v>0</v>
      </c>
      <c r="AI1194" t="s">
        <v>796</v>
      </c>
      <c r="AJ1194">
        <v>20</v>
      </c>
      <c r="AL1194" t="s">
        <v>801</v>
      </c>
      <c r="AM1194">
        <v>20</v>
      </c>
      <c r="AO1194" t="s">
        <v>798</v>
      </c>
      <c r="AP1194">
        <v>20</v>
      </c>
      <c r="AR1194" t="s">
        <v>150</v>
      </c>
      <c r="AS1194">
        <v>20</v>
      </c>
      <c r="AU1194" t="s">
        <v>799</v>
      </c>
      <c r="AV1194">
        <v>20</v>
      </c>
    </row>
    <row r="1195" spans="1:50" x14ac:dyDescent="0.25">
      <c r="A1195" t="s">
        <v>3112</v>
      </c>
      <c r="B1195" t="s">
        <v>3113</v>
      </c>
      <c r="C1195" t="s">
        <v>142</v>
      </c>
      <c r="E1195" s="19">
        <v>100</v>
      </c>
      <c r="K1195" s="11">
        <v>2335</v>
      </c>
      <c r="N1195" t="s">
        <v>804</v>
      </c>
      <c r="Q1195" t="s">
        <v>146</v>
      </c>
      <c r="T1195" t="s">
        <v>162</v>
      </c>
      <c r="W1195" t="s">
        <v>854</v>
      </c>
      <c r="Z1195" t="s">
        <v>258</v>
      </c>
      <c r="AD1195">
        <v>0</v>
      </c>
      <c r="AG1195">
        <v>0</v>
      </c>
      <c r="AI1195" t="s">
        <v>796</v>
      </c>
      <c r="AJ1195">
        <v>20</v>
      </c>
      <c r="AL1195" t="s">
        <v>801</v>
      </c>
      <c r="AM1195">
        <v>20</v>
      </c>
      <c r="AO1195" t="s">
        <v>798</v>
      </c>
      <c r="AP1195">
        <v>20</v>
      </c>
      <c r="AR1195" t="s">
        <v>150</v>
      </c>
      <c r="AS1195">
        <v>20</v>
      </c>
      <c r="AU1195" t="s">
        <v>799</v>
      </c>
      <c r="AV1195">
        <v>20</v>
      </c>
    </row>
    <row r="1196" spans="1:50" x14ac:dyDescent="0.25">
      <c r="A1196" t="s">
        <v>3114</v>
      </c>
      <c r="B1196" t="s">
        <v>3115</v>
      </c>
      <c r="C1196" t="s">
        <v>142</v>
      </c>
      <c r="E1196" s="19">
        <v>100</v>
      </c>
      <c r="K1196" s="11">
        <v>2305</v>
      </c>
      <c r="N1196" t="s">
        <v>804</v>
      </c>
      <c r="Q1196" t="s">
        <v>336</v>
      </c>
      <c r="T1196" t="s">
        <v>3116</v>
      </c>
      <c r="W1196" t="s">
        <v>805</v>
      </c>
      <c r="Z1196" t="s">
        <v>150</v>
      </c>
      <c r="AC1196" t="s">
        <v>796</v>
      </c>
      <c r="AD1196">
        <v>0</v>
      </c>
      <c r="AF1196" t="s">
        <v>801</v>
      </c>
      <c r="AG1196">
        <v>0</v>
      </c>
      <c r="AI1196" t="s">
        <v>796</v>
      </c>
      <c r="AJ1196">
        <v>20</v>
      </c>
      <c r="AL1196" t="s">
        <v>801</v>
      </c>
      <c r="AM1196">
        <v>20</v>
      </c>
      <c r="AO1196" t="s">
        <v>798</v>
      </c>
      <c r="AP1196">
        <v>20</v>
      </c>
      <c r="AR1196" t="s">
        <v>150</v>
      </c>
      <c r="AS1196">
        <v>20</v>
      </c>
      <c r="AU1196" t="s">
        <v>799</v>
      </c>
      <c r="AV1196">
        <v>20</v>
      </c>
      <c r="AX1196" t="s">
        <v>3117</v>
      </c>
    </row>
    <row r="1197" spans="1:50" x14ac:dyDescent="0.25">
      <c r="A1197" t="s">
        <v>3311</v>
      </c>
      <c r="B1197" t="s">
        <v>3312</v>
      </c>
      <c r="C1197" t="s">
        <v>142</v>
      </c>
      <c r="E1197" s="19">
        <v>80</v>
      </c>
      <c r="K1197" s="11">
        <v>2103</v>
      </c>
      <c r="N1197" t="s">
        <v>804</v>
      </c>
      <c r="Q1197" t="s">
        <v>336</v>
      </c>
      <c r="T1197" t="s">
        <v>171</v>
      </c>
      <c r="W1197" t="s">
        <v>805</v>
      </c>
      <c r="Z1197" t="s">
        <v>150</v>
      </c>
      <c r="AC1197" t="s">
        <v>800</v>
      </c>
      <c r="AD1197">
        <v>0</v>
      </c>
      <c r="AF1197" t="s">
        <v>801</v>
      </c>
      <c r="AG1197">
        <v>0</v>
      </c>
      <c r="AI1197" t="s">
        <v>800</v>
      </c>
      <c r="AJ1197">
        <v>0</v>
      </c>
      <c r="AL1197" t="s">
        <v>801</v>
      </c>
      <c r="AM1197">
        <v>20</v>
      </c>
      <c r="AO1197" t="s">
        <v>798</v>
      </c>
      <c r="AP1197">
        <v>20</v>
      </c>
      <c r="AR1197" t="s">
        <v>150</v>
      </c>
      <c r="AS1197">
        <v>20</v>
      </c>
      <c r="AU1197" t="s">
        <v>799</v>
      </c>
      <c r="AV1197">
        <v>20</v>
      </c>
    </row>
    <row r="1198" spans="1:50" x14ac:dyDescent="0.25">
      <c r="A1198" t="s">
        <v>3313</v>
      </c>
      <c r="B1198" t="s">
        <v>3314</v>
      </c>
      <c r="C1198" t="s">
        <v>142</v>
      </c>
      <c r="E1198" s="19">
        <v>80</v>
      </c>
      <c r="K1198" s="11">
        <v>2602</v>
      </c>
      <c r="N1198" t="s">
        <v>804</v>
      </c>
      <c r="Q1198" t="s">
        <v>197</v>
      </c>
      <c r="T1198" t="s">
        <v>171</v>
      </c>
      <c r="W1198" t="s">
        <v>854</v>
      </c>
      <c r="Z1198" t="s">
        <v>258</v>
      </c>
      <c r="AD1198">
        <v>0</v>
      </c>
      <c r="AG1198">
        <v>0</v>
      </c>
      <c r="AI1198" t="s">
        <v>800</v>
      </c>
      <c r="AJ1198">
        <v>0</v>
      </c>
      <c r="AL1198" t="s">
        <v>801</v>
      </c>
      <c r="AM1198">
        <v>20</v>
      </c>
      <c r="AO1198" t="s">
        <v>798</v>
      </c>
      <c r="AP1198">
        <v>20</v>
      </c>
      <c r="AR1198" t="s">
        <v>150</v>
      </c>
      <c r="AS1198">
        <v>20</v>
      </c>
      <c r="AU1198" t="s">
        <v>799</v>
      </c>
      <c r="AV1198">
        <v>20</v>
      </c>
    </row>
    <row r="1199" spans="1:50" x14ac:dyDescent="0.25">
      <c r="A1199" t="s">
        <v>3315</v>
      </c>
      <c r="B1199" t="s">
        <v>3316</v>
      </c>
      <c r="C1199" t="s">
        <v>142</v>
      </c>
      <c r="E1199" s="19">
        <v>80</v>
      </c>
      <c r="K1199" s="11">
        <v>2602</v>
      </c>
      <c r="N1199" t="s">
        <v>804</v>
      </c>
      <c r="Q1199" t="s">
        <v>197</v>
      </c>
      <c r="T1199" t="s">
        <v>171</v>
      </c>
      <c r="W1199" t="s">
        <v>805</v>
      </c>
      <c r="Z1199" t="s">
        <v>258</v>
      </c>
      <c r="AD1199">
        <v>0</v>
      </c>
      <c r="AG1199">
        <v>0</v>
      </c>
      <c r="AI1199" t="s">
        <v>800</v>
      </c>
      <c r="AJ1199">
        <v>0</v>
      </c>
      <c r="AL1199" t="s">
        <v>801</v>
      </c>
      <c r="AM1199">
        <v>20</v>
      </c>
      <c r="AO1199" t="s">
        <v>798</v>
      </c>
      <c r="AP1199">
        <v>20</v>
      </c>
      <c r="AR1199" t="s">
        <v>150</v>
      </c>
      <c r="AS1199">
        <v>20</v>
      </c>
      <c r="AU1199" t="s">
        <v>799</v>
      </c>
      <c r="AV1199">
        <v>20</v>
      </c>
    </row>
    <row r="1200" spans="1:50" x14ac:dyDescent="0.25">
      <c r="A1200" t="s">
        <v>3317</v>
      </c>
      <c r="B1200" t="s">
        <v>3318</v>
      </c>
      <c r="C1200" t="s">
        <v>142</v>
      </c>
      <c r="E1200" s="19">
        <v>100</v>
      </c>
      <c r="K1200" s="11">
        <v>2602</v>
      </c>
      <c r="N1200" t="s">
        <v>804</v>
      </c>
      <c r="Q1200" t="s">
        <v>197</v>
      </c>
      <c r="T1200" t="s">
        <v>171</v>
      </c>
      <c r="W1200" t="s">
        <v>854</v>
      </c>
      <c r="Z1200" t="s">
        <v>258</v>
      </c>
      <c r="AD1200">
        <v>0</v>
      </c>
      <c r="AG1200">
        <v>0</v>
      </c>
      <c r="AI1200" t="s">
        <v>796</v>
      </c>
      <c r="AJ1200">
        <v>20</v>
      </c>
      <c r="AL1200" t="s">
        <v>801</v>
      </c>
      <c r="AM1200">
        <v>20</v>
      </c>
      <c r="AO1200" t="s">
        <v>798</v>
      </c>
      <c r="AP1200">
        <v>20</v>
      </c>
      <c r="AR1200" t="s">
        <v>150</v>
      </c>
      <c r="AS1200">
        <v>20</v>
      </c>
      <c r="AU1200" t="s">
        <v>799</v>
      </c>
      <c r="AV1200">
        <v>20</v>
      </c>
    </row>
    <row r="1201" spans="1:50" x14ac:dyDescent="0.25">
      <c r="A1201" t="s">
        <v>3319</v>
      </c>
      <c r="B1201" t="s">
        <v>3320</v>
      </c>
      <c r="C1201" t="s">
        <v>142</v>
      </c>
      <c r="E1201" s="19">
        <v>80</v>
      </c>
      <c r="K1201" s="11">
        <v>2602</v>
      </c>
      <c r="N1201" t="s">
        <v>804</v>
      </c>
      <c r="Q1201" t="s">
        <v>197</v>
      </c>
      <c r="T1201" t="s">
        <v>171</v>
      </c>
      <c r="W1201" t="s">
        <v>854</v>
      </c>
      <c r="Z1201" t="s">
        <v>258</v>
      </c>
      <c r="AD1201">
        <v>0</v>
      </c>
      <c r="AG1201">
        <v>0</v>
      </c>
      <c r="AI1201" t="s">
        <v>800</v>
      </c>
      <c r="AJ1201">
        <v>0</v>
      </c>
      <c r="AL1201" t="s">
        <v>801</v>
      </c>
      <c r="AM1201">
        <v>20</v>
      </c>
      <c r="AO1201" t="s">
        <v>798</v>
      </c>
      <c r="AP1201">
        <v>20</v>
      </c>
      <c r="AR1201" t="s">
        <v>150</v>
      </c>
      <c r="AS1201">
        <v>20</v>
      </c>
      <c r="AU1201" t="s">
        <v>799</v>
      </c>
      <c r="AV1201">
        <v>20</v>
      </c>
    </row>
    <row r="1202" spans="1:50" x14ac:dyDescent="0.25">
      <c r="A1202" t="s">
        <v>3321</v>
      </c>
      <c r="B1202" t="s">
        <v>3322</v>
      </c>
      <c r="C1202" t="s">
        <v>142</v>
      </c>
      <c r="E1202" s="19">
        <v>80</v>
      </c>
      <c r="K1202" s="11">
        <v>2602</v>
      </c>
      <c r="N1202" t="s">
        <v>804</v>
      </c>
      <c r="Q1202" t="s">
        <v>197</v>
      </c>
      <c r="T1202" t="s">
        <v>171</v>
      </c>
      <c r="W1202" t="s">
        <v>854</v>
      </c>
      <c r="Z1202" t="s">
        <v>258</v>
      </c>
      <c r="AD1202">
        <v>0</v>
      </c>
      <c r="AG1202">
        <v>0</v>
      </c>
      <c r="AI1202" t="s">
        <v>800</v>
      </c>
      <c r="AJ1202">
        <v>0</v>
      </c>
      <c r="AL1202" t="s">
        <v>801</v>
      </c>
      <c r="AM1202">
        <v>20</v>
      </c>
      <c r="AO1202" t="s">
        <v>798</v>
      </c>
      <c r="AP1202">
        <v>20</v>
      </c>
      <c r="AR1202" t="s">
        <v>150</v>
      </c>
      <c r="AS1202">
        <v>20</v>
      </c>
      <c r="AU1202" t="s">
        <v>799</v>
      </c>
      <c r="AV1202">
        <v>20</v>
      </c>
    </row>
    <row r="1203" spans="1:50" x14ac:dyDescent="0.25">
      <c r="A1203" t="s">
        <v>3323</v>
      </c>
      <c r="B1203" t="s">
        <v>3324</v>
      </c>
      <c r="C1203" t="s">
        <v>142</v>
      </c>
      <c r="E1203" s="19">
        <v>100</v>
      </c>
      <c r="K1203" s="11">
        <v>2473</v>
      </c>
      <c r="N1203" t="s">
        <v>804</v>
      </c>
      <c r="Q1203" t="s">
        <v>146</v>
      </c>
      <c r="T1203" t="s">
        <v>147</v>
      </c>
      <c r="W1203" t="s">
        <v>854</v>
      </c>
      <c r="Z1203" t="s">
        <v>258</v>
      </c>
      <c r="AD1203">
        <v>0</v>
      </c>
      <c r="AG1203">
        <v>0</v>
      </c>
      <c r="AI1203" t="s">
        <v>796</v>
      </c>
      <c r="AJ1203">
        <v>20</v>
      </c>
      <c r="AL1203" t="s">
        <v>801</v>
      </c>
      <c r="AM1203">
        <v>20</v>
      </c>
      <c r="AO1203" t="s">
        <v>798</v>
      </c>
      <c r="AP1203">
        <v>20</v>
      </c>
      <c r="AR1203" t="s">
        <v>150</v>
      </c>
      <c r="AS1203">
        <v>20</v>
      </c>
      <c r="AU1203" t="s">
        <v>799</v>
      </c>
      <c r="AV1203">
        <v>20</v>
      </c>
    </row>
    <row r="1204" spans="1:50" x14ac:dyDescent="0.25">
      <c r="A1204" t="s">
        <v>3325</v>
      </c>
      <c r="B1204" t="s">
        <v>3326</v>
      </c>
      <c r="C1204" t="s">
        <v>142</v>
      </c>
      <c r="E1204" s="19">
        <v>100</v>
      </c>
      <c r="K1204" s="11">
        <v>2473</v>
      </c>
      <c r="N1204" t="s">
        <v>804</v>
      </c>
      <c r="Q1204" t="s">
        <v>146</v>
      </c>
      <c r="T1204" t="s">
        <v>147</v>
      </c>
      <c r="W1204" t="s">
        <v>854</v>
      </c>
      <c r="Z1204" t="s">
        <v>258</v>
      </c>
      <c r="AD1204">
        <v>0</v>
      </c>
      <c r="AG1204">
        <v>0</v>
      </c>
      <c r="AI1204" t="s">
        <v>796</v>
      </c>
      <c r="AJ1204">
        <v>20</v>
      </c>
      <c r="AL1204" t="s">
        <v>801</v>
      </c>
      <c r="AM1204">
        <v>20</v>
      </c>
      <c r="AO1204" t="s">
        <v>798</v>
      </c>
      <c r="AP1204">
        <v>20</v>
      </c>
      <c r="AR1204" t="s">
        <v>150</v>
      </c>
      <c r="AS1204">
        <v>20</v>
      </c>
      <c r="AU1204" t="s">
        <v>799</v>
      </c>
      <c r="AV1204">
        <v>20</v>
      </c>
    </row>
    <row r="1205" spans="1:50" x14ac:dyDescent="0.25">
      <c r="A1205" t="s">
        <v>3327</v>
      </c>
      <c r="B1205" t="s">
        <v>3328</v>
      </c>
      <c r="C1205" t="s">
        <v>142</v>
      </c>
      <c r="E1205" s="19">
        <v>80</v>
      </c>
      <c r="K1205" s="11">
        <v>2473</v>
      </c>
      <c r="N1205" t="s">
        <v>804</v>
      </c>
      <c r="Q1205" t="s">
        <v>146</v>
      </c>
      <c r="T1205" t="s">
        <v>147</v>
      </c>
      <c r="W1205" t="s">
        <v>854</v>
      </c>
      <c r="Z1205" t="s">
        <v>258</v>
      </c>
      <c r="AD1205">
        <v>0</v>
      </c>
      <c r="AG1205">
        <v>0</v>
      </c>
      <c r="AI1205" t="s">
        <v>796</v>
      </c>
      <c r="AJ1205">
        <v>20</v>
      </c>
      <c r="AL1205" t="s">
        <v>797</v>
      </c>
      <c r="AM1205">
        <v>0</v>
      </c>
      <c r="AO1205" t="s">
        <v>798</v>
      </c>
      <c r="AP1205">
        <v>20</v>
      </c>
      <c r="AR1205" t="s">
        <v>150</v>
      </c>
      <c r="AS1205">
        <v>20</v>
      </c>
      <c r="AU1205" t="s">
        <v>799</v>
      </c>
      <c r="AV1205">
        <v>20</v>
      </c>
    </row>
    <row r="1206" spans="1:50" x14ac:dyDescent="0.25">
      <c r="A1206" t="s">
        <v>3329</v>
      </c>
      <c r="B1206" t="s">
        <v>3330</v>
      </c>
      <c r="C1206" t="s">
        <v>142</v>
      </c>
      <c r="E1206" s="19">
        <v>0</v>
      </c>
      <c r="K1206" s="11">
        <v>2473</v>
      </c>
      <c r="N1206" t="s">
        <v>804</v>
      </c>
      <c r="Q1206" t="s">
        <v>146</v>
      </c>
      <c r="T1206" t="s">
        <v>147</v>
      </c>
      <c r="W1206" t="s">
        <v>854</v>
      </c>
      <c r="Z1206" t="s">
        <v>258</v>
      </c>
      <c r="AD1206">
        <v>0</v>
      </c>
      <c r="AG1206">
        <v>0</v>
      </c>
      <c r="AI1206" t="s">
        <v>800</v>
      </c>
      <c r="AJ1206">
        <v>0</v>
      </c>
      <c r="AL1206" t="s">
        <v>855</v>
      </c>
      <c r="AM1206">
        <v>0</v>
      </c>
      <c r="AO1206" t="s">
        <v>258</v>
      </c>
      <c r="AP1206">
        <v>0</v>
      </c>
      <c r="AR1206" t="s">
        <v>258</v>
      </c>
      <c r="AS1206">
        <v>0</v>
      </c>
      <c r="AU1206" t="s">
        <v>258</v>
      </c>
      <c r="AV1206">
        <v>0</v>
      </c>
    </row>
    <row r="1207" spans="1:50" x14ac:dyDescent="0.25">
      <c r="A1207" t="s">
        <v>3331</v>
      </c>
      <c r="B1207" t="s">
        <v>3332</v>
      </c>
      <c r="C1207" t="s">
        <v>142</v>
      </c>
      <c r="E1207" s="19">
        <v>100</v>
      </c>
      <c r="K1207" s="11">
        <v>2473</v>
      </c>
      <c r="N1207" t="s">
        <v>804</v>
      </c>
      <c r="Q1207" t="s">
        <v>146</v>
      </c>
      <c r="T1207" t="s">
        <v>147</v>
      </c>
      <c r="W1207" t="s">
        <v>854</v>
      </c>
      <c r="Z1207" t="s">
        <v>258</v>
      </c>
      <c r="AD1207">
        <v>0</v>
      </c>
      <c r="AG1207">
        <v>0</v>
      </c>
      <c r="AI1207" t="s">
        <v>796</v>
      </c>
      <c r="AJ1207">
        <v>20</v>
      </c>
      <c r="AL1207" t="s">
        <v>801</v>
      </c>
      <c r="AM1207">
        <v>20</v>
      </c>
      <c r="AO1207" t="s">
        <v>798</v>
      </c>
      <c r="AP1207">
        <v>20</v>
      </c>
      <c r="AR1207" t="s">
        <v>150</v>
      </c>
      <c r="AS1207">
        <v>20</v>
      </c>
      <c r="AU1207" t="s">
        <v>799</v>
      </c>
      <c r="AV1207">
        <v>20</v>
      </c>
    </row>
    <row r="1208" spans="1:50" x14ac:dyDescent="0.25">
      <c r="A1208" t="s">
        <v>3333</v>
      </c>
      <c r="B1208" t="s">
        <v>3334</v>
      </c>
      <c r="C1208" t="s">
        <v>142</v>
      </c>
      <c r="E1208" s="19">
        <v>40</v>
      </c>
      <c r="K1208" s="11">
        <v>2473</v>
      </c>
      <c r="N1208" t="s">
        <v>804</v>
      </c>
      <c r="Q1208" t="s">
        <v>146</v>
      </c>
      <c r="T1208" t="s">
        <v>147</v>
      </c>
      <c r="W1208" t="s">
        <v>854</v>
      </c>
      <c r="Z1208" t="s">
        <v>258</v>
      </c>
      <c r="AD1208">
        <v>0</v>
      </c>
      <c r="AG1208">
        <v>0</v>
      </c>
      <c r="AI1208" t="s">
        <v>796</v>
      </c>
      <c r="AJ1208">
        <v>20</v>
      </c>
      <c r="AL1208" t="s">
        <v>797</v>
      </c>
      <c r="AM1208">
        <v>0</v>
      </c>
      <c r="AO1208" t="s">
        <v>798</v>
      </c>
      <c r="AP1208">
        <v>20</v>
      </c>
      <c r="AR1208" t="s">
        <v>258</v>
      </c>
      <c r="AS1208">
        <v>0</v>
      </c>
      <c r="AU1208" t="s">
        <v>258</v>
      </c>
      <c r="AV1208">
        <v>0</v>
      </c>
    </row>
    <row r="1209" spans="1:50" x14ac:dyDescent="0.25">
      <c r="A1209" t="s">
        <v>3335</v>
      </c>
      <c r="B1209" t="s">
        <v>3336</v>
      </c>
      <c r="C1209" t="s">
        <v>142</v>
      </c>
      <c r="E1209" s="19">
        <v>60</v>
      </c>
      <c r="K1209" s="11">
        <v>2473</v>
      </c>
      <c r="N1209" t="s">
        <v>804</v>
      </c>
      <c r="Q1209" t="s">
        <v>146</v>
      </c>
      <c r="T1209" t="s">
        <v>147</v>
      </c>
      <c r="W1209" t="s">
        <v>854</v>
      </c>
      <c r="Z1209" t="s">
        <v>258</v>
      </c>
      <c r="AD1209">
        <v>0</v>
      </c>
      <c r="AG1209">
        <v>0</v>
      </c>
      <c r="AI1209" t="s">
        <v>796</v>
      </c>
      <c r="AJ1209">
        <v>20</v>
      </c>
      <c r="AL1209" t="s">
        <v>797</v>
      </c>
      <c r="AM1209">
        <v>0</v>
      </c>
      <c r="AO1209" t="s">
        <v>798</v>
      </c>
      <c r="AP1209">
        <v>20</v>
      </c>
      <c r="AR1209" t="s">
        <v>258</v>
      </c>
      <c r="AS1209">
        <v>0</v>
      </c>
      <c r="AU1209" t="s">
        <v>799</v>
      </c>
      <c r="AV1209">
        <v>20</v>
      </c>
    </row>
    <row r="1210" spans="1:50" x14ac:dyDescent="0.25">
      <c r="A1210" t="s">
        <v>3337</v>
      </c>
      <c r="B1210" t="s">
        <v>3338</v>
      </c>
      <c r="C1210" t="s">
        <v>142</v>
      </c>
      <c r="E1210" s="19">
        <v>60</v>
      </c>
      <c r="K1210" s="11">
        <v>2473</v>
      </c>
      <c r="N1210" t="s">
        <v>804</v>
      </c>
      <c r="Q1210" t="s">
        <v>146</v>
      </c>
      <c r="T1210" t="s">
        <v>147</v>
      </c>
      <c r="W1210" t="s">
        <v>854</v>
      </c>
      <c r="Z1210" t="s">
        <v>258</v>
      </c>
      <c r="AD1210">
        <v>0</v>
      </c>
      <c r="AG1210">
        <v>0</v>
      </c>
      <c r="AI1210" t="s">
        <v>800</v>
      </c>
      <c r="AJ1210">
        <v>0</v>
      </c>
      <c r="AL1210" t="s">
        <v>797</v>
      </c>
      <c r="AM1210">
        <v>0</v>
      </c>
      <c r="AO1210" t="s">
        <v>798</v>
      </c>
      <c r="AP1210">
        <v>20</v>
      </c>
      <c r="AR1210" t="s">
        <v>150</v>
      </c>
      <c r="AS1210">
        <v>20</v>
      </c>
      <c r="AU1210" t="s">
        <v>799</v>
      </c>
      <c r="AV1210">
        <v>20</v>
      </c>
    </row>
    <row r="1211" spans="1:50" x14ac:dyDescent="0.25">
      <c r="A1211" t="s">
        <v>3339</v>
      </c>
      <c r="B1211" t="s">
        <v>3340</v>
      </c>
      <c r="C1211" t="s">
        <v>142</v>
      </c>
      <c r="E1211" s="19">
        <v>40</v>
      </c>
      <c r="K1211" s="11">
        <v>2473</v>
      </c>
      <c r="N1211" t="s">
        <v>804</v>
      </c>
      <c r="Q1211" t="s">
        <v>146</v>
      </c>
      <c r="T1211" t="s">
        <v>147</v>
      </c>
      <c r="W1211" t="s">
        <v>854</v>
      </c>
      <c r="Z1211" t="s">
        <v>258</v>
      </c>
      <c r="AD1211">
        <v>0</v>
      </c>
      <c r="AG1211">
        <v>0</v>
      </c>
      <c r="AI1211" t="s">
        <v>800</v>
      </c>
      <c r="AJ1211">
        <v>0</v>
      </c>
      <c r="AL1211" t="s">
        <v>855</v>
      </c>
      <c r="AM1211">
        <v>0</v>
      </c>
      <c r="AO1211" t="s">
        <v>258</v>
      </c>
      <c r="AP1211">
        <v>0</v>
      </c>
      <c r="AR1211" t="s">
        <v>150</v>
      </c>
      <c r="AS1211">
        <v>20</v>
      </c>
      <c r="AU1211" t="s">
        <v>799</v>
      </c>
      <c r="AV1211">
        <v>20</v>
      </c>
    </row>
    <row r="1212" spans="1:50" x14ac:dyDescent="0.25">
      <c r="A1212" t="s">
        <v>3341</v>
      </c>
      <c r="B1212" t="s">
        <v>3342</v>
      </c>
      <c r="C1212" t="s">
        <v>142</v>
      </c>
      <c r="E1212" s="19">
        <v>60</v>
      </c>
      <c r="K1212" s="11">
        <v>2473</v>
      </c>
      <c r="N1212" t="s">
        <v>804</v>
      </c>
      <c r="Q1212" t="s">
        <v>146</v>
      </c>
      <c r="T1212" t="s">
        <v>147</v>
      </c>
      <c r="W1212" t="s">
        <v>854</v>
      </c>
      <c r="Z1212" t="s">
        <v>258</v>
      </c>
      <c r="AD1212">
        <v>0</v>
      </c>
      <c r="AG1212">
        <v>0</v>
      </c>
      <c r="AI1212" t="s">
        <v>800</v>
      </c>
      <c r="AJ1212">
        <v>0</v>
      </c>
      <c r="AL1212" t="s">
        <v>797</v>
      </c>
      <c r="AM1212">
        <v>0</v>
      </c>
      <c r="AO1212" t="s">
        <v>798</v>
      </c>
      <c r="AP1212">
        <v>20</v>
      </c>
      <c r="AR1212" t="s">
        <v>150</v>
      </c>
      <c r="AS1212">
        <v>20</v>
      </c>
      <c r="AU1212" t="s">
        <v>799</v>
      </c>
      <c r="AV1212">
        <v>20</v>
      </c>
    </row>
    <row r="1213" spans="1:50" x14ac:dyDescent="0.25">
      <c r="A1213" t="s">
        <v>3343</v>
      </c>
      <c r="B1213" t="s">
        <v>3344</v>
      </c>
      <c r="C1213" t="s">
        <v>142</v>
      </c>
      <c r="E1213" s="19">
        <v>100</v>
      </c>
      <c r="K1213" s="11">
        <v>2273</v>
      </c>
      <c r="N1213" t="s">
        <v>804</v>
      </c>
      <c r="Q1213" t="s">
        <v>146</v>
      </c>
      <c r="T1213" t="s">
        <v>203</v>
      </c>
      <c r="W1213" t="s">
        <v>854</v>
      </c>
      <c r="Z1213" t="s">
        <v>258</v>
      </c>
      <c r="AD1213">
        <v>0</v>
      </c>
      <c r="AG1213">
        <v>0</v>
      </c>
      <c r="AI1213" t="s">
        <v>796</v>
      </c>
      <c r="AJ1213">
        <v>20</v>
      </c>
      <c r="AL1213" t="s">
        <v>801</v>
      </c>
      <c r="AM1213">
        <v>20</v>
      </c>
      <c r="AO1213" t="s">
        <v>798</v>
      </c>
      <c r="AP1213">
        <v>20</v>
      </c>
      <c r="AR1213" t="s">
        <v>150</v>
      </c>
      <c r="AS1213">
        <v>20</v>
      </c>
      <c r="AU1213" t="s">
        <v>799</v>
      </c>
      <c r="AV1213">
        <v>20</v>
      </c>
    </row>
    <row r="1214" spans="1:50" x14ac:dyDescent="0.25">
      <c r="A1214" t="s">
        <v>3345</v>
      </c>
      <c r="B1214" t="s">
        <v>3346</v>
      </c>
      <c r="C1214" t="s">
        <v>142</v>
      </c>
      <c r="E1214" s="19">
        <v>100</v>
      </c>
      <c r="K1214" s="11">
        <v>2273</v>
      </c>
      <c r="N1214" t="s">
        <v>804</v>
      </c>
      <c r="Q1214" t="s">
        <v>146</v>
      </c>
      <c r="T1214" t="s">
        <v>162</v>
      </c>
      <c r="W1214" t="s">
        <v>854</v>
      </c>
      <c r="Z1214" t="s">
        <v>258</v>
      </c>
      <c r="AD1214">
        <v>0</v>
      </c>
      <c r="AG1214">
        <v>0</v>
      </c>
      <c r="AI1214" t="s">
        <v>796</v>
      </c>
      <c r="AJ1214">
        <v>20</v>
      </c>
      <c r="AL1214" t="s">
        <v>801</v>
      </c>
      <c r="AM1214">
        <v>20</v>
      </c>
      <c r="AO1214" t="s">
        <v>798</v>
      </c>
      <c r="AP1214">
        <v>20</v>
      </c>
      <c r="AR1214" t="s">
        <v>150</v>
      </c>
      <c r="AS1214">
        <v>20</v>
      </c>
      <c r="AU1214" t="s">
        <v>799</v>
      </c>
      <c r="AV1214">
        <v>20</v>
      </c>
    </row>
    <row r="1215" spans="1:50" x14ac:dyDescent="0.25">
      <c r="A1215" t="s">
        <v>3347</v>
      </c>
      <c r="B1215" t="s">
        <v>3348</v>
      </c>
      <c r="C1215" t="s">
        <v>142</v>
      </c>
      <c r="E1215" s="19">
        <v>80</v>
      </c>
      <c r="K1215" s="11">
        <v>2273</v>
      </c>
      <c r="N1215" t="s">
        <v>804</v>
      </c>
      <c r="Q1215" t="s">
        <v>146</v>
      </c>
      <c r="T1215" t="s">
        <v>147</v>
      </c>
      <c r="W1215" t="s">
        <v>854</v>
      </c>
      <c r="Z1215" t="s">
        <v>258</v>
      </c>
      <c r="AD1215">
        <v>0</v>
      </c>
      <c r="AG1215">
        <v>0</v>
      </c>
      <c r="AI1215" t="s">
        <v>796</v>
      </c>
      <c r="AJ1215">
        <v>20</v>
      </c>
      <c r="AL1215" t="s">
        <v>797</v>
      </c>
      <c r="AM1215">
        <v>0</v>
      </c>
      <c r="AO1215" t="s">
        <v>798</v>
      </c>
      <c r="AP1215">
        <v>20</v>
      </c>
      <c r="AR1215" t="s">
        <v>150</v>
      </c>
      <c r="AS1215">
        <v>20</v>
      </c>
      <c r="AU1215" t="s">
        <v>799</v>
      </c>
      <c r="AV1215">
        <v>20</v>
      </c>
      <c r="AX1215" t="s">
        <v>3349</v>
      </c>
    </row>
    <row r="1216" spans="1:50" x14ac:dyDescent="0.25">
      <c r="A1216" t="s">
        <v>3350</v>
      </c>
      <c r="B1216" t="s">
        <v>3351</v>
      </c>
      <c r="C1216" t="s">
        <v>142</v>
      </c>
      <c r="E1216" s="19">
        <v>100</v>
      </c>
      <c r="K1216" s="11">
        <v>2273</v>
      </c>
      <c r="N1216" t="s">
        <v>804</v>
      </c>
      <c r="Q1216" t="s">
        <v>146</v>
      </c>
      <c r="T1216" t="s">
        <v>162</v>
      </c>
      <c r="W1216" t="s">
        <v>854</v>
      </c>
      <c r="Z1216" t="s">
        <v>258</v>
      </c>
      <c r="AD1216">
        <v>0</v>
      </c>
      <c r="AG1216">
        <v>0</v>
      </c>
      <c r="AI1216" t="s">
        <v>796</v>
      </c>
      <c r="AJ1216">
        <v>20</v>
      </c>
      <c r="AL1216" t="s">
        <v>801</v>
      </c>
      <c r="AM1216">
        <v>20</v>
      </c>
      <c r="AO1216" t="s">
        <v>798</v>
      </c>
      <c r="AP1216">
        <v>20</v>
      </c>
      <c r="AR1216" t="s">
        <v>150</v>
      </c>
      <c r="AS1216">
        <v>20</v>
      </c>
      <c r="AU1216" t="s">
        <v>799</v>
      </c>
      <c r="AV1216">
        <v>20</v>
      </c>
    </row>
    <row r="1217" spans="1:48" x14ac:dyDescent="0.25">
      <c r="A1217" t="s">
        <v>3352</v>
      </c>
      <c r="B1217" t="s">
        <v>3353</v>
      </c>
      <c r="C1217" t="s">
        <v>142</v>
      </c>
      <c r="E1217" s="19">
        <v>100</v>
      </c>
      <c r="K1217" s="11">
        <v>2273</v>
      </c>
      <c r="N1217" t="s">
        <v>804</v>
      </c>
      <c r="Q1217" t="s">
        <v>146</v>
      </c>
      <c r="T1217" t="s">
        <v>147</v>
      </c>
      <c r="W1217" t="s">
        <v>854</v>
      </c>
      <c r="Z1217" t="s">
        <v>258</v>
      </c>
      <c r="AD1217">
        <v>0</v>
      </c>
      <c r="AG1217">
        <v>0</v>
      </c>
      <c r="AI1217" t="s">
        <v>796</v>
      </c>
      <c r="AJ1217">
        <v>20</v>
      </c>
      <c r="AL1217" t="s">
        <v>801</v>
      </c>
      <c r="AM1217">
        <v>20</v>
      </c>
      <c r="AO1217" t="s">
        <v>798</v>
      </c>
      <c r="AP1217">
        <v>20</v>
      </c>
      <c r="AR1217" t="s">
        <v>150</v>
      </c>
      <c r="AS1217">
        <v>20</v>
      </c>
      <c r="AU1217" t="s">
        <v>799</v>
      </c>
      <c r="AV1217">
        <v>20</v>
      </c>
    </row>
    <row r="1218" spans="1:48" x14ac:dyDescent="0.25">
      <c r="A1218" t="s">
        <v>3354</v>
      </c>
      <c r="B1218" t="s">
        <v>3355</v>
      </c>
      <c r="C1218" t="s">
        <v>142</v>
      </c>
      <c r="E1218" s="19">
        <v>100</v>
      </c>
      <c r="K1218" s="11">
        <v>2273</v>
      </c>
      <c r="N1218" t="s">
        <v>804</v>
      </c>
      <c r="Q1218" t="s">
        <v>146</v>
      </c>
      <c r="T1218" t="s">
        <v>162</v>
      </c>
      <c r="W1218" t="s">
        <v>854</v>
      </c>
      <c r="Z1218" t="s">
        <v>258</v>
      </c>
      <c r="AD1218">
        <v>0</v>
      </c>
      <c r="AG1218">
        <v>0</v>
      </c>
      <c r="AI1218" t="s">
        <v>796</v>
      </c>
      <c r="AJ1218">
        <v>20</v>
      </c>
      <c r="AL1218" t="s">
        <v>801</v>
      </c>
      <c r="AM1218">
        <v>20</v>
      </c>
      <c r="AO1218" t="s">
        <v>798</v>
      </c>
      <c r="AP1218">
        <v>20</v>
      </c>
      <c r="AR1218" t="s">
        <v>150</v>
      </c>
      <c r="AS1218">
        <v>20</v>
      </c>
      <c r="AU1218" t="s">
        <v>799</v>
      </c>
      <c r="AV1218">
        <v>20</v>
      </c>
    </row>
    <row r="1219" spans="1:48" x14ac:dyDescent="0.25">
      <c r="A1219" t="s">
        <v>3356</v>
      </c>
      <c r="B1219" t="s">
        <v>3357</v>
      </c>
      <c r="C1219" t="s">
        <v>142</v>
      </c>
      <c r="E1219" s="19">
        <v>100</v>
      </c>
      <c r="K1219" s="11">
        <v>2273</v>
      </c>
      <c r="N1219" t="s">
        <v>804</v>
      </c>
      <c r="Q1219" t="s">
        <v>146</v>
      </c>
      <c r="T1219" t="s">
        <v>162</v>
      </c>
      <c r="W1219" t="s">
        <v>854</v>
      </c>
      <c r="Z1219" t="s">
        <v>258</v>
      </c>
      <c r="AD1219">
        <v>0</v>
      </c>
      <c r="AG1219">
        <v>0</v>
      </c>
      <c r="AI1219" t="s">
        <v>796</v>
      </c>
      <c r="AJ1219">
        <v>20</v>
      </c>
      <c r="AL1219" t="s">
        <v>801</v>
      </c>
      <c r="AM1219">
        <v>20</v>
      </c>
      <c r="AO1219" t="s">
        <v>798</v>
      </c>
      <c r="AP1219">
        <v>20</v>
      </c>
      <c r="AR1219" t="s">
        <v>150</v>
      </c>
      <c r="AS1219">
        <v>20</v>
      </c>
      <c r="AU1219" t="s">
        <v>799</v>
      </c>
      <c r="AV1219">
        <v>20</v>
      </c>
    </row>
    <row r="1220" spans="1:48" x14ac:dyDescent="0.25">
      <c r="A1220" t="s">
        <v>3358</v>
      </c>
      <c r="B1220" t="s">
        <v>3359</v>
      </c>
      <c r="C1220" t="s">
        <v>142</v>
      </c>
      <c r="E1220" s="19">
        <v>80</v>
      </c>
      <c r="K1220" s="11">
        <v>2273</v>
      </c>
      <c r="N1220" t="s">
        <v>804</v>
      </c>
      <c r="Q1220" t="s">
        <v>146</v>
      </c>
      <c r="T1220" t="s">
        <v>147</v>
      </c>
      <c r="W1220" t="s">
        <v>854</v>
      </c>
      <c r="Z1220" t="s">
        <v>258</v>
      </c>
      <c r="AD1220">
        <v>0</v>
      </c>
      <c r="AG1220">
        <v>0</v>
      </c>
      <c r="AI1220" t="s">
        <v>796</v>
      </c>
      <c r="AJ1220">
        <v>20</v>
      </c>
      <c r="AL1220" t="s">
        <v>855</v>
      </c>
      <c r="AM1220">
        <v>0</v>
      </c>
      <c r="AO1220" t="s">
        <v>798</v>
      </c>
      <c r="AP1220">
        <v>20</v>
      </c>
      <c r="AR1220" t="s">
        <v>150</v>
      </c>
      <c r="AS1220">
        <v>20</v>
      </c>
      <c r="AU1220" t="s">
        <v>799</v>
      </c>
      <c r="AV1220">
        <v>20</v>
      </c>
    </row>
    <row r="1221" spans="1:48" x14ac:dyDescent="0.25">
      <c r="A1221" t="s">
        <v>3360</v>
      </c>
      <c r="B1221" t="s">
        <v>3361</v>
      </c>
      <c r="C1221" t="s">
        <v>142</v>
      </c>
      <c r="E1221" s="19">
        <v>100</v>
      </c>
      <c r="K1221" s="11">
        <v>2273</v>
      </c>
      <c r="N1221" t="s">
        <v>804</v>
      </c>
      <c r="Q1221" t="s">
        <v>146</v>
      </c>
      <c r="T1221" t="s">
        <v>162</v>
      </c>
      <c r="W1221" t="s">
        <v>854</v>
      </c>
      <c r="Z1221" t="s">
        <v>258</v>
      </c>
      <c r="AD1221">
        <v>0</v>
      </c>
      <c r="AG1221">
        <v>0</v>
      </c>
      <c r="AI1221" t="s">
        <v>796</v>
      </c>
      <c r="AJ1221">
        <v>20</v>
      </c>
      <c r="AL1221" t="s">
        <v>801</v>
      </c>
      <c r="AM1221">
        <v>20</v>
      </c>
      <c r="AO1221" t="s">
        <v>798</v>
      </c>
      <c r="AP1221">
        <v>20</v>
      </c>
      <c r="AR1221" t="s">
        <v>150</v>
      </c>
      <c r="AS1221">
        <v>20</v>
      </c>
      <c r="AU1221" t="s">
        <v>799</v>
      </c>
      <c r="AV1221">
        <v>20</v>
      </c>
    </row>
    <row r="1222" spans="1:48" x14ac:dyDescent="0.25">
      <c r="A1222" t="s">
        <v>3362</v>
      </c>
      <c r="B1222" t="s">
        <v>3363</v>
      </c>
      <c r="C1222" t="s">
        <v>142</v>
      </c>
      <c r="E1222" s="19">
        <v>100</v>
      </c>
      <c r="K1222" s="11">
        <v>2273</v>
      </c>
      <c r="N1222" t="s">
        <v>804</v>
      </c>
      <c r="Q1222" t="s">
        <v>146</v>
      </c>
      <c r="T1222" t="s">
        <v>147</v>
      </c>
      <c r="W1222" t="s">
        <v>854</v>
      </c>
      <c r="Z1222" t="s">
        <v>258</v>
      </c>
      <c r="AD1222">
        <v>0</v>
      </c>
      <c r="AG1222">
        <v>0</v>
      </c>
      <c r="AI1222" t="s">
        <v>796</v>
      </c>
      <c r="AJ1222">
        <v>20</v>
      </c>
      <c r="AL1222" t="s">
        <v>801</v>
      </c>
      <c r="AM1222">
        <v>20</v>
      </c>
      <c r="AO1222" t="s">
        <v>798</v>
      </c>
      <c r="AP1222">
        <v>20</v>
      </c>
      <c r="AR1222" t="s">
        <v>150</v>
      </c>
      <c r="AS1222">
        <v>20</v>
      </c>
      <c r="AU1222" t="s">
        <v>799</v>
      </c>
      <c r="AV1222">
        <v>20</v>
      </c>
    </row>
    <row r="1223" spans="1:48" x14ac:dyDescent="0.25">
      <c r="A1223" t="s">
        <v>3364</v>
      </c>
      <c r="B1223" t="s">
        <v>3365</v>
      </c>
      <c r="C1223" t="s">
        <v>142</v>
      </c>
      <c r="E1223" s="19">
        <v>100</v>
      </c>
      <c r="K1223" s="11">
        <v>2274</v>
      </c>
      <c r="N1223" t="s">
        <v>804</v>
      </c>
      <c r="Q1223" t="s">
        <v>146</v>
      </c>
      <c r="T1223" t="s">
        <v>162</v>
      </c>
      <c r="W1223" t="s">
        <v>854</v>
      </c>
      <c r="Z1223" t="s">
        <v>258</v>
      </c>
      <c r="AD1223">
        <v>0</v>
      </c>
      <c r="AG1223">
        <v>0</v>
      </c>
      <c r="AI1223" t="s">
        <v>796</v>
      </c>
      <c r="AJ1223">
        <v>20</v>
      </c>
      <c r="AL1223" t="s">
        <v>801</v>
      </c>
      <c r="AM1223">
        <v>20</v>
      </c>
      <c r="AO1223" t="s">
        <v>798</v>
      </c>
      <c r="AP1223">
        <v>20</v>
      </c>
      <c r="AR1223" t="s">
        <v>150</v>
      </c>
      <c r="AS1223">
        <v>20</v>
      </c>
      <c r="AU1223" t="s">
        <v>799</v>
      </c>
      <c r="AV1223">
        <v>20</v>
      </c>
    </row>
    <row r="1224" spans="1:48" x14ac:dyDescent="0.25">
      <c r="A1224" t="s">
        <v>3366</v>
      </c>
      <c r="B1224" t="s">
        <v>3367</v>
      </c>
      <c r="C1224" t="s">
        <v>142</v>
      </c>
      <c r="E1224" s="19">
        <v>100</v>
      </c>
      <c r="K1224" s="11">
        <v>2219</v>
      </c>
      <c r="N1224" t="s">
        <v>804</v>
      </c>
      <c r="Q1224" t="s">
        <v>146</v>
      </c>
      <c r="T1224" t="s">
        <v>162</v>
      </c>
      <c r="W1224" t="s">
        <v>854</v>
      </c>
      <c r="Z1224" t="s">
        <v>258</v>
      </c>
      <c r="AD1224">
        <v>0</v>
      </c>
      <c r="AG1224">
        <v>0</v>
      </c>
      <c r="AI1224" t="s">
        <v>796</v>
      </c>
      <c r="AJ1224">
        <v>20</v>
      </c>
      <c r="AL1224" t="s">
        <v>801</v>
      </c>
      <c r="AM1224">
        <v>20</v>
      </c>
      <c r="AO1224" t="s">
        <v>798</v>
      </c>
      <c r="AP1224">
        <v>20</v>
      </c>
      <c r="AR1224" t="s">
        <v>150</v>
      </c>
      <c r="AS1224">
        <v>20</v>
      </c>
      <c r="AU1224" t="s">
        <v>799</v>
      </c>
      <c r="AV1224">
        <v>20</v>
      </c>
    </row>
    <row r="1225" spans="1:48" x14ac:dyDescent="0.25">
      <c r="A1225" t="s">
        <v>3368</v>
      </c>
      <c r="B1225" t="s">
        <v>3369</v>
      </c>
      <c r="C1225" t="s">
        <v>142</v>
      </c>
      <c r="E1225" s="19">
        <v>100</v>
      </c>
      <c r="K1225" s="11">
        <v>2219</v>
      </c>
      <c r="N1225" t="s">
        <v>804</v>
      </c>
      <c r="Q1225" t="s">
        <v>146</v>
      </c>
      <c r="T1225" t="s">
        <v>162</v>
      </c>
      <c r="W1225" t="s">
        <v>854</v>
      </c>
      <c r="Z1225" t="s">
        <v>258</v>
      </c>
      <c r="AD1225">
        <v>0</v>
      </c>
      <c r="AG1225">
        <v>0</v>
      </c>
      <c r="AI1225" t="s">
        <v>796</v>
      </c>
      <c r="AJ1225">
        <v>20</v>
      </c>
      <c r="AL1225" t="s">
        <v>801</v>
      </c>
      <c r="AM1225">
        <v>20</v>
      </c>
      <c r="AO1225" t="s">
        <v>798</v>
      </c>
      <c r="AP1225">
        <v>20</v>
      </c>
      <c r="AR1225" t="s">
        <v>150</v>
      </c>
      <c r="AS1225">
        <v>20</v>
      </c>
      <c r="AU1225" t="s">
        <v>799</v>
      </c>
      <c r="AV1225">
        <v>20</v>
      </c>
    </row>
    <row r="1226" spans="1:48" x14ac:dyDescent="0.25">
      <c r="A1226" t="s">
        <v>3370</v>
      </c>
      <c r="B1226" t="s">
        <v>3371</v>
      </c>
      <c r="C1226" t="s">
        <v>142</v>
      </c>
      <c r="E1226" s="19">
        <v>100</v>
      </c>
      <c r="K1226" s="11">
        <v>2219</v>
      </c>
      <c r="N1226" t="s">
        <v>804</v>
      </c>
      <c r="Q1226" t="s">
        <v>146</v>
      </c>
      <c r="T1226" t="s">
        <v>162</v>
      </c>
      <c r="W1226" t="s">
        <v>854</v>
      </c>
      <c r="Z1226" t="s">
        <v>258</v>
      </c>
      <c r="AD1226">
        <v>0</v>
      </c>
      <c r="AG1226">
        <v>0</v>
      </c>
      <c r="AI1226" t="s">
        <v>796</v>
      </c>
      <c r="AJ1226">
        <v>20</v>
      </c>
      <c r="AL1226" t="s">
        <v>801</v>
      </c>
      <c r="AM1226">
        <v>20</v>
      </c>
      <c r="AO1226" t="s">
        <v>798</v>
      </c>
      <c r="AP1226">
        <v>20</v>
      </c>
      <c r="AR1226" t="s">
        <v>150</v>
      </c>
      <c r="AS1226">
        <v>20</v>
      </c>
      <c r="AU1226" t="s">
        <v>799</v>
      </c>
      <c r="AV1226">
        <v>20</v>
      </c>
    </row>
    <row r="1227" spans="1:48" x14ac:dyDescent="0.25">
      <c r="A1227" t="s">
        <v>3372</v>
      </c>
      <c r="B1227" t="s">
        <v>3373</v>
      </c>
      <c r="C1227" t="s">
        <v>142</v>
      </c>
      <c r="E1227" s="19">
        <v>100</v>
      </c>
      <c r="K1227" s="11">
        <v>2219</v>
      </c>
      <c r="N1227" t="s">
        <v>804</v>
      </c>
      <c r="Q1227" t="s">
        <v>146</v>
      </c>
      <c r="T1227" t="s">
        <v>162</v>
      </c>
      <c r="W1227" t="s">
        <v>854</v>
      </c>
      <c r="Z1227" t="s">
        <v>150</v>
      </c>
      <c r="AC1227" t="s">
        <v>796</v>
      </c>
      <c r="AD1227">
        <v>0</v>
      </c>
      <c r="AF1227" t="s">
        <v>801</v>
      </c>
      <c r="AG1227">
        <v>0</v>
      </c>
      <c r="AI1227" t="s">
        <v>796</v>
      </c>
      <c r="AJ1227">
        <v>20</v>
      </c>
      <c r="AL1227" t="s">
        <v>801</v>
      </c>
      <c r="AM1227">
        <v>20</v>
      </c>
      <c r="AO1227" t="s">
        <v>798</v>
      </c>
      <c r="AP1227">
        <v>20</v>
      </c>
      <c r="AR1227" t="s">
        <v>150</v>
      </c>
      <c r="AS1227">
        <v>20</v>
      </c>
      <c r="AU1227" t="s">
        <v>799</v>
      </c>
      <c r="AV1227">
        <v>20</v>
      </c>
    </row>
    <row r="1228" spans="1:48" x14ac:dyDescent="0.25">
      <c r="A1228" t="s">
        <v>3374</v>
      </c>
      <c r="B1228" t="s">
        <v>3375</v>
      </c>
      <c r="C1228" t="s">
        <v>142</v>
      </c>
      <c r="E1228" s="19">
        <v>100</v>
      </c>
      <c r="K1228" s="11">
        <v>2219</v>
      </c>
      <c r="N1228" t="s">
        <v>804</v>
      </c>
      <c r="Q1228" t="s">
        <v>146</v>
      </c>
      <c r="T1228" t="s">
        <v>162</v>
      </c>
      <c r="W1228" t="s">
        <v>854</v>
      </c>
      <c r="Z1228" t="s">
        <v>258</v>
      </c>
      <c r="AD1228">
        <v>0</v>
      </c>
      <c r="AG1228">
        <v>0</v>
      </c>
      <c r="AI1228" t="s">
        <v>796</v>
      </c>
      <c r="AJ1228">
        <v>20</v>
      </c>
      <c r="AL1228" t="s">
        <v>801</v>
      </c>
      <c r="AM1228">
        <v>20</v>
      </c>
      <c r="AO1228" t="s">
        <v>798</v>
      </c>
      <c r="AP1228">
        <v>20</v>
      </c>
      <c r="AR1228" t="s">
        <v>150</v>
      </c>
      <c r="AS1228">
        <v>20</v>
      </c>
      <c r="AU1228" t="s">
        <v>799</v>
      </c>
      <c r="AV1228">
        <v>20</v>
      </c>
    </row>
    <row r="1229" spans="1:48" x14ac:dyDescent="0.25">
      <c r="A1229" t="s">
        <v>3376</v>
      </c>
      <c r="B1229" t="s">
        <v>3377</v>
      </c>
      <c r="C1229" t="s">
        <v>142</v>
      </c>
      <c r="E1229" s="19">
        <v>100</v>
      </c>
      <c r="K1229" s="11">
        <v>2219</v>
      </c>
      <c r="N1229" t="s">
        <v>804</v>
      </c>
      <c r="Q1229" t="s">
        <v>146</v>
      </c>
      <c r="T1229" t="s">
        <v>162</v>
      </c>
      <c r="W1229" t="s">
        <v>854</v>
      </c>
      <c r="Z1229" t="s">
        <v>258</v>
      </c>
      <c r="AD1229">
        <v>0</v>
      </c>
      <c r="AG1229">
        <v>0</v>
      </c>
      <c r="AI1229" t="s">
        <v>796</v>
      </c>
      <c r="AJ1229">
        <v>20</v>
      </c>
      <c r="AL1229" t="s">
        <v>801</v>
      </c>
      <c r="AM1229">
        <v>20</v>
      </c>
      <c r="AO1229" t="s">
        <v>798</v>
      </c>
      <c r="AP1229">
        <v>20</v>
      </c>
      <c r="AR1229" t="s">
        <v>150</v>
      </c>
      <c r="AS1229">
        <v>20</v>
      </c>
      <c r="AU1229" t="s">
        <v>799</v>
      </c>
      <c r="AV1229">
        <v>20</v>
      </c>
    </row>
    <row r="1230" spans="1:48" x14ac:dyDescent="0.25">
      <c r="A1230" t="s">
        <v>3378</v>
      </c>
      <c r="B1230" t="s">
        <v>3379</v>
      </c>
      <c r="C1230" t="s">
        <v>142</v>
      </c>
      <c r="E1230" s="19">
        <v>100</v>
      </c>
      <c r="K1230" s="11">
        <v>2219</v>
      </c>
      <c r="N1230" t="s">
        <v>804</v>
      </c>
      <c r="Q1230" t="s">
        <v>146</v>
      </c>
      <c r="T1230" t="s">
        <v>162</v>
      </c>
      <c r="W1230" t="s">
        <v>854</v>
      </c>
      <c r="Z1230" t="s">
        <v>258</v>
      </c>
      <c r="AD1230">
        <v>0</v>
      </c>
      <c r="AG1230">
        <v>0</v>
      </c>
      <c r="AI1230" t="s">
        <v>796</v>
      </c>
      <c r="AJ1230">
        <v>20</v>
      </c>
      <c r="AL1230" t="s">
        <v>801</v>
      </c>
      <c r="AM1230">
        <v>20</v>
      </c>
      <c r="AO1230" t="s">
        <v>798</v>
      </c>
      <c r="AP1230">
        <v>20</v>
      </c>
      <c r="AR1230" t="s">
        <v>150</v>
      </c>
      <c r="AS1230">
        <v>20</v>
      </c>
      <c r="AU1230" t="s">
        <v>799</v>
      </c>
      <c r="AV1230">
        <v>20</v>
      </c>
    </row>
    <row r="1231" spans="1:48" x14ac:dyDescent="0.25">
      <c r="A1231" t="s">
        <v>3380</v>
      </c>
      <c r="B1231" t="s">
        <v>3381</v>
      </c>
      <c r="C1231" t="s">
        <v>142</v>
      </c>
      <c r="E1231" s="19">
        <v>100</v>
      </c>
      <c r="K1231" s="11">
        <v>2219</v>
      </c>
      <c r="N1231" t="s">
        <v>804</v>
      </c>
      <c r="Q1231" t="s">
        <v>146</v>
      </c>
      <c r="T1231" t="s">
        <v>162</v>
      </c>
      <c r="W1231" t="s">
        <v>854</v>
      </c>
      <c r="Z1231" t="s">
        <v>258</v>
      </c>
      <c r="AD1231">
        <v>0</v>
      </c>
      <c r="AG1231">
        <v>0</v>
      </c>
      <c r="AI1231" t="s">
        <v>796</v>
      </c>
      <c r="AJ1231">
        <v>20</v>
      </c>
      <c r="AL1231" t="s">
        <v>801</v>
      </c>
      <c r="AM1231">
        <v>20</v>
      </c>
      <c r="AO1231" t="s">
        <v>798</v>
      </c>
      <c r="AP1231">
        <v>20</v>
      </c>
      <c r="AR1231" t="s">
        <v>150</v>
      </c>
      <c r="AS1231">
        <v>20</v>
      </c>
      <c r="AU1231" t="s">
        <v>799</v>
      </c>
      <c r="AV1231">
        <v>20</v>
      </c>
    </row>
    <row r="1232" spans="1:48" x14ac:dyDescent="0.25">
      <c r="A1232" t="s">
        <v>3382</v>
      </c>
      <c r="B1232" t="s">
        <v>3383</v>
      </c>
      <c r="C1232" t="s">
        <v>142</v>
      </c>
      <c r="E1232" s="19">
        <v>100</v>
      </c>
      <c r="K1232" s="11">
        <v>2219</v>
      </c>
      <c r="N1232" t="s">
        <v>804</v>
      </c>
      <c r="Q1232" t="s">
        <v>146</v>
      </c>
      <c r="T1232" t="s">
        <v>162</v>
      </c>
      <c r="W1232" t="s">
        <v>854</v>
      </c>
      <c r="Z1232" t="s">
        <v>258</v>
      </c>
      <c r="AD1232">
        <v>0</v>
      </c>
      <c r="AG1232">
        <v>0</v>
      </c>
      <c r="AI1232" t="s">
        <v>796</v>
      </c>
      <c r="AJ1232">
        <v>20</v>
      </c>
      <c r="AL1232" t="s">
        <v>801</v>
      </c>
      <c r="AM1232">
        <v>20</v>
      </c>
      <c r="AO1232" t="s">
        <v>798</v>
      </c>
      <c r="AP1232">
        <v>20</v>
      </c>
      <c r="AR1232" t="s">
        <v>150</v>
      </c>
      <c r="AS1232">
        <v>20</v>
      </c>
      <c r="AU1232" t="s">
        <v>799</v>
      </c>
      <c r="AV1232">
        <v>20</v>
      </c>
    </row>
    <row r="1233" spans="1:50" x14ac:dyDescent="0.25">
      <c r="A1233" t="s">
        <v>3384</v>
      </c>
      <c r="B1233" t="s">
        <v>3385</v>
      </c>
      <c r="C1233" t="s">
        <v>142</v>
      </c>
      <c r="E1233" s="19">
        <v>100</v>
      </c>
      <c r="K1233" s="11">
        <v>2219</v>
      </c>
      <c r="N1233" t="s">
        <v>804</v>
      </c>
      <c r="Q1233" t="s">
        <v>146</v>
      </c>
      <c r="T1233" t="s">
        <v>162</v>
      </c>
      <c r="W1233" t="s">
        <v>854</v>
      </c>
      <c r="Z1233" t="s">
        <v>258</v>
      </c>
      <c r="AD1233">
        <v>0</v>
      </c>
      <c r="AG1233">
        <v>0</v>
      </c>
      <c r="AI1233" t="s">
        <v>796</v>
      </c>
      <c r="AJ1233">
        <v>20</v>
      </c>
      <c r="AL1233" t="s">
        <v>801</v>
      </c>
      <c r="AM1233">
        <v>20</v>
      </c>
      <c r="AO1233" t="s">
        <v>798</v>
      </c>
      <c r="AP1233">
        <v>20</v>
      </c>
      <c r="AR1233" t="s">
        <v>150</v>
      </c>
      <c r="AS1233">
        <v>20</v>
      </c>
      <c r="AU1233" t="s">
        <v>799</v>
      </c>
      <c r="AV1233">
        <v>20</v>
      </c>
    </row>
    <row r="1234" spans="1:50" x14ac:dyDescent="0.25">
      <c r="A1234" t="s">
        <v>3386</v>
      </c>
      <c r="B1234" t="s">
        <v>3387</v>
      </c>
      <c r="C1234" t="s">
        <v>142</v>
      </c>
      <c r="E1234" s="19">
        <v>100</v>
      </c>
      <c r="K1234" s="11">
        <v>2219</v>
      </c>
      <c r="N1234" t="s">
        <v>804</v>
      </c>
      <c r="Q1234" t="s">
        <v>146</v>
      </c>
      <c r="T1234" t="s">
        <v>162</v>
      </c>
      <c r="W1234" t="s">
        <v>854</v>
      </c>
      <c r="Z1234" t="s">
        <v>258</v>
      </c>
      <c r="AD1234">
        <v>0</v>
      </c>
      <c r="AG1234">
        <v>0</v>
      </c>
      <c r="AI1234" t="s">
        <v>796</v>
      </c>
      <c r="AJ1234">
        <v>20</v>
      </c>
      <c r="AL1234" t="s">
        <v>801</v>
      </c>
      <c r="AM1234">
        <v>20</v>
      </c>
      <c r="AO1234" t="s">
        <v>798</v>
      </c>
      <c r="AP1234">
        <v>20</v>
      </c>
      <c r="AR1234" t="s">
        <v>150</v>
      </c>
      <c r="AS1234">
        <v>20</v>
      </c>
      <c r="AU1234" t="s">
        <v>799</v>
      </c>
      <c r="AV1234">
        <v>20</v>
      </c>
    </row>
    <row r="1235" spans="1:50" x14ac:dyDescent="0.25">
      <c r="A1235" t="s">
        <v>3388</v>
      </c>
      <c r="B1235" t="s">
        <v>3389</v>
      </c>
      <c r="C1235" t="s">
        <v>142</v>
      </c>
      <c r="E1235" s="19">
        <v>80</v>
      </c>
      <c r="K1235" s="11">
        <v>2274</v>
      </c>
      <c r="N1235" t="s">
        <v>255</v>
      </c>
      <c r="Q1235" t="s">
        <v>146</v>
      </c>
      <c r="T1235" t="s">
        <v>162</v>
      </c>
      <c r="W1235" t="s">
        <v>854</v>
      </c>
      <c r="Z1235" t="s">
        <v>258</v>
      </c>
      <c r="AD1235">
        <v>0</v>
      </c>
      <c r="AG1235">
        <v>0</v>
      </c>
      <c r="AI1235" t="s">
        <v>796</v>
      </c>
      <c r="AJ1235">
        <v>20</v>
      </c>
      <c r="AL1235" t="s">
        <v>797</v>
      </c>
      <c r="AM1235">
        <v>0</v>
      </c>
      <c r="AO1235" t="s">
        <v>798</v>
      </c>
      <c r="AP1235">
        <v>20</v>
      </c>
      <c r="AR1235" t="s">
        <v>150</v>
      </c>
      <c r="AS1235">
        <v>20</v>
      </c>
      <c r="AU1235" t="s">
        <v>799</v>
      </c>
      <c r="AV1235">
        <v>20</v>
      </c>
    </row>
    <row r="1236" spans="1:50" x14ac:dyDescent="0.25">
      <c r="A1236" t="s">
        <v>3390</v>
      </c>
      <c r="B1236" t="s">
        <v>3391</v>
      </c>
      <c r="C1236" t="s">
        <v>142</v>
      </c>
      <c r="E1236" s="19">
        <v>80</v>
      </c>
      <c r="K1236" s="11">
        <v>2274</v>
      </c>
      <c r="N1236" t="s">
        <v>804</v>
      </c>
      <c r="Q1236" t="s">
        <v>146</v>
      </c>
      <c r="T1236" t="s">
        <v>162</v>
      </c>
      <c r="W1236" t="s">
        <v>854</v>
      </c>
      <c r="Z1236" t="s">
        <v>258</v>
      </c>
      <c r="AD1236">
        <v>0</v>
      </c>
      <c r="AG1236">
        <v>0</v>
      </c>
      <c r="AI1236" t="s">
        <v>800</v>
      </c>
      <c r="AJ1236">
        <v>0</v>
      </c>
      <c r="AL1236" t="s">
        <v>801</v>
      </c>
      <c r="AM1236">
        <v>20</v>
      </c>
      <c r="AO1236" t="s">
        <v>798</v>
      </c>
      <c r="AP1236">
        <v>20</v>
      </c>
      <c r="AR1236" t="s">
        <v>150</v>
      </c>
      <c r="AS1236">
        <v>20</v>
      </c>
      <c r="AU1236" t="s">
        <v>799</v>
      </c>
      <c r="AV1236">
        <v>20</v>
      </c>
    </row>
    <row r="1237" spans="1:50" x14ac:dyDescent="0.25">
      <c r="A1237" t="s">
        <v>3392</v>
      </c>
      <c r="B1237" t="s">
        <v>3393</v>
      </c>
      <c r="C1237" t="s">
        <v>142</v>
      </c>
      <c r="E1237" s="19">
        <v>100</v>
      </c>
      <c r="K1237" s="11">
        <v>2274</v>
      </c>
      <c r="N1237" t="s">
        <v>804</v>
      </c>
      <c r="Q1237" t="s">
        <v>146</v>
      </c>
      <c r="T1237" t="s">
        <v>162</v>
      </c>
      <c r="W1237" t="s">
        <v>854</v>
      </c>
      <c r="Z1237" t="s">
        <v>258</v>
      </c>
      <c r="AD1237">
        <v>0</v>
      </c>
      <c r="AG1237">
        <v>0</v>
      </c>
      <c r="AI1237" t="s">
        <v>796</v>
      </c>
      <c r="AJ1237">
        <v>20</v>
      </c>
      <c r="AL1237" t="s">
        <v>801</v>
      </c>
      <c r="AM1237">
        <v>20</v>
      </c>
      <c r="AO1237" t="s">
        <v>798</v>
      </c>
      <c r="AP1237">
        <v>20</v>
      </c>
      <c r="AR1237" t="s">
        <v>150</v>
      </c>
      <c r="AS1237">
        <v>20</v>
      </c>
      <c r="AU1237" t="s">
        <v>799</v>
      </c>
      <c r="AV1237">
        <v>20</v>
      </c>
    </row>
    <row r="1238" spans="1:50" x14ac:dyDescent="0.25">
      <c r="A1238" t="s">
        <v>3394</v>
      </c>
      <c r="B1238" t="s">
        <v>3395</v>
      </c>
      <c r="C1238" t="s">
        <v>142</v>
      </c>
      <c r="E1238" s="19">
        <v>100</v>
      </c>
      <c r="K1238" s="11">
        <v>2274</v>
      </c>
      <c r="N1238" t="s">
        <v>804</v>
      </c>
      <c r="Q1238" t="s">
        <v>146</v>
      </c>
      <c r="T1238" t="s">
        <v>162</v>
      </c>
      <c r="W1238" t="s">
        <v>854</v>
      </c>
      <c r="Z1238" t="s">
        <v>258</v>
      </c>
      <c r="AD1238">
        <v>0</v>
      </c>
      <c r="AG1238">
        <v>0</v>
      </c>
      <c r="AI1238" t="s">
        <v>796</v>
      </c>
      <c r="AJ1238">
        <v>20</v>
      </c>
      <c r="AL1238" t="s">
        <v>801</v>
      </c>
      <c r="AM1238">
        <v>20</v>
      </c>
      <c r="AO1238" t="s">
        <v>798</v>
      </c>
      <c r="AP1238">
        <v>20</v>
      </c>
      <c r="AR1238" t="s">
        <v>150</v>
      </c>
      <c r="AS1238">
        <v>20</v>
      </c>
      <c r="AU1238" t="s">
        <v>799</v>
      </c>
      <c r="AV1238">
        <v>20</v>
      </c>
    </row>
    <row r="1239" spans="1:50" x14ac:dyDescent="0.25">
      <c r="A1239" t="s">
        <v>3396</v>
      </c>
      <c r="B1239" t="s">
        <v>3397</v>
      </c>
      <c r="C1239" t="s">
        <v>142</v>
      </c>
      <c r="E1239" s="19">
        <v>60</v>
      </c>
      <c r="K1239" s="11">
        <v>2274</v>
      </c>
      <c r="N1239" t="s">
        <v>804</v>
      </c>
      <c r="Q1239" t="s">
        <v>146</v>
      </c>
      <c r="T1239" t="s">
        <v>162</v>
      </c>
      <c r="W1239" t="s">
        <v>854</v>
      </c>
      <c r="Z1239" t="s">
        <v>258</v>
      </c>
      <c r="AD1239">
        <v>0</v>
      </c>
      <c r="AG1239">
        <v>0</v>
      </c>
      <c r="AI1239" t="s">
        <v>800</v>
      </c>
      <c r="AJ1239">
        <v>0</v>
      </c>
      <c r="AL1239" t="s">
        <v>797</v>
      </c>
      <c r="AM1239">
        <v>0</v>
      </c>
      <c r="AO1239" t="s">
        <v>798</v>
      </c>
      <c r="AP1239">
        <v>20</v>
      </c>
      <c r="AR1239" t="s">
        <v>150</v>
      </c>
      <c r="AS1239">
        <v>20</v>
      </c>
      <c r="AU1239" t="s">
        <v>799</v>
      </c>
      <c r="AV1239">
        <v>20</v>
      </c>
    </row>
    <row r="1240" spans="1:50" x14ac:dyDescent="0.25">
      <c r="A1240" t="s">
        <v>3398</v>
      </c>
      <c r="B1240" t="s">
        <v>3399</v>
      </c>
      <c r="C1240" t="s">
        <v>142</v>
      </c>
      <c r="E1240" s="19">
        <v>100</v>
      </c>
      <c r="K1240" s="11">
        <v>2274</v>
      </c>
      <c r="N1240" t="s">
        <v>804</v>
      </c>
      <c r="Q1240" t="s">
        <v>146</v>
      </c>
      <c r="T1240" t="s">
        <v>162</v>
      </c>
      <c r="W1240" t="s">
        <v>854</v>
      </c>
      <c r="Z1240" t="s">
        <v>258</v>
      </c>
      <c r="AD1240">
        <v>0</v>
      </c>
      <c r="AG1240">
        <v>0</v>
      </c>
      <c r="AI1240" t="s">
        <v>796</v>
      </c>
      <c r="AJ1240">
        <v>20</v>
      </c>
      <c r="AL1240" t="s">
        <v>801</v>
      </c>
      <c r="AM1240">
        <v>20</v>
      </c>
      <c r="AO1240" t="s">
        <v>798</v>
      </c>
      <c r="AP1240">
        <v>20</v>
      </c>
      <c r="AR1240" t="s">
        <v>150</v>
      </c>
      <c r="AS1240">
        <v>20</v>
      </c>
      <c r="AU1240" t="s">
        <v>799</v>
      </c>
      <c r="AV1240">
        <v>20</v>
      </c>
    </row>
    <row r="1241" spans="1:50" x14ac:dyDescent="0.25">
      <c r="A1241" t="s">
        <v>3400</v>
      </c>
      <c r="B1241" t="s">
        <v>3401</v>
      </c>
      <c r="C1241" t="s">
        <v>142</v>
      </c>
      <c r="E1241" s="19">
        <v>80</v>
      </c>
      <c r="K1241" s="11">
        <v>2274</v>
      </c>
      <c r="N1241" t="s">
        <v>804</v>
      </c>
      <c r="Q1241" t="s">
        <v>146</v>
      </c>
      <c r="T1241" t="s">
        <v>162</v>
      </c>
      <c r="W1241" t="s">
        <v>854</v>
      </c>
      <c r="Z1241" t="s">
        <v>258</v>
      </c>
      <c r="AD1241">
        <v>0</v>
      </c>
      <c r="AG1241">
        <v>0</v>
      </c>
      <c r="AI1241" t="s">
        <v>796</v>
      </c>
      <c r="AJ1241">
        <v>20</v>
      </c>
      <c r="AL1241" t="s">
        <v>797</v>
      </c>
      <c r="AM1241">
        <v>0</v>
      </c>
      <c r="AO1241" t="s">
        <v>798</v>
      </c>
      <c r="AP1241">
        <v>20</v>
      </c>
      <c r="AR1241" t="s">
        <v>150</v>
      </c>
      <c r="AS1241">
        <v>20</v>
      </c>
      <c r="AU1241" t="s">
        <v>799</v>
      </c>
      <c r="AV1241">
        <v>20</v>
      </c>
    </row>
    <row r="1242" spans="1:50" x14ac:dyDescent="0.25">
      <c r="A1242" t="s">
        <v>3402</v>
      </c>
      <c r="B1242" t="s">
        <v>3403</v>
      </c>
      <c r="C1242" t="s">
        <v>142</v>
      </c>
      <c r="E1242" s="19">
        <v>100</v>
      </c>
      <c r="K1242" s="11">
        <v>2274</v>
      </c>
      <c r="N1242" t="s">
        <v>804</v>
      </c>
      <c r="Q1242" t="s">
        <v>146</v>
      </c>
      <c r="T1242" t="s">
        <v>162</v>
      </c>
      <c r="W1242" t="s">
        <v>854</v>
      </c>
      <c r="Z1242" t="s">
        <v>258</v>
      </c>
      <c r="AD1242">
        <v>0</v>
      </c>
      <c r="AG1242">
        <v>0</v>
      </c>
      <c r="AI1242" t="s">
        <v>796</v>
      </c>
      <c r="AJ1242">
        <v>20</v>
      </c>
      <c r="AL1242" t="s">
        <v>801</v>
      </c>
      <c r="AM1242">
        <v>20</v>
      </c>
      <c r="AO1242" t="s">
        <v>798</v>
      </c>
      <c r="AP1242">
        <v>20</v>
      </c>
      <c r="AR1242" t="s">
        <v>150</v>
      </c>
      <c r="AS1242">
        <v>20</v>
      </c>
      <c r="AU1242" t="s">
        <v>799</v>
      </c>
      <c r="AV1242">
        <v>20</v>
      </c>
    </row>
    <row r="1243" spans="1:50" x14ac:dyDescent="0.25">
      <c r="A1243" t="s">
        <v>3404</v>
      </c>
      <c r="B1243" t="s">
        <v>3405</v>
      </c>
      <c r="C1243" t="s">
        <v>142</v>
      </c>
      <c r="E1243" s="19">
        <v>80</v>
      </c>
      <c r="K1243" s="11">
        <v>2103</v>
      </c>
      <c r="N1243" t="s">
        <v>804</v>
      </c>
      <c r="Q1243" t="s">
        <v>336</v>
      </c>
      <c r="T1243" t="s">
        <v>171</v>
      </c>
      <c r="W1243" t="s">
        <v>854</v>
      </c>
      <c r="Z1243" t="s">
        <v>258</v>
      </c>
      <c r="AD1243">
        <v>0</v>
      </c>
      <c r="AG1243">
        <v>0</v>
      </c>
      <c r="AI1243" t="s">
        <v>796</v>
      </c>
      <c r="AJ1243">
        <v>20</v>
      </c>
      <c r="AL1243" t="s">
        <v>797</v>
      </c>
      <c r="AM1243">
        <v>0</v>
      </c>
      <c r="AO1243" t="s">
        <v>798</v>
      </c>
      <c r="AP1243">
        <v>20</v>
      </c>
      <c r="AR1243" t="s">
        <v>150</v>
      </c>
      <c r="AS1243">
        <v>20</v>
      </c>
      <c r="AU1243" t="s">
        <v>799</v>
      </c>
      <c r="AV1243">
        <v>20</v>
      </c>
    </row>
    <row r="1244" spans="1:50" x14ac:dyDescent="0.25">
      <c r="A1244" s="9">
        <v>43110.257141203707</v>
      </c>
      <c r="B1244" s="9">
        <v>43110.258020833331</v>
      </c>
      <c r="C1244" t="s">
        <v>142</v>
      </c>
      <c r="E1244" s="19">
        <v>100</v>
      </c>
      <c r="K1244" s="11">
        <v>2680</v>
      </c>
      <c r="N1244" t="s">
        <v>804</v>
      </c>
      <c r="Q1244" t="s">
        <v>146</v>
      </c>
      <c r="T1244" t="s">
        <v>147</v>
      </c>
      <c r="W1244" t="s">
        <v>854</v>
      </c>
      <c r="Z1244" t="s">
        <v>258</v>
      </c>
      <c r="AD1244">
        <v>0</v>
      </c>
      <c r="AG1244">
        <v>0</v>
      </c>
      <c r="AI1244" t="s">
        <v>796</v>
      </c>
      <c r="AJ1244">
        <v>20</v>
      </c>
      <c r="AL1244" t="s">
        <v>801</v>
      </c>
      <c r="AM1244">
        <v>20</v>
      </c>
      <c r="AO1244" t="s">
        <v>798</v>
      </c>
      <c r="AP1244">
        <v>20</v>
      </c>
      <c r="AR1244" t="s">
        <v>150</v>
      </c>
      <c r="AS1244">
        <v>20</v>
      </c>
      <c r="AU1244" t="s">
        <v>799</v>
      </c>
      <c r="AV1244">
        <v>20</v>
      </c>
    </row>
    <row r="1245" spans="1:50" x14ac:dyDescent="0.25">
      <c r="A1245" s="9">
        <v>43110.258125</v>
      </c>
      <c r="B1245" s="9">
        <v>43110.259143518517</v>
      </c>
      <c r="C1245" t="s">
        <v>142</v>
      </c>
      <c r="E1245" s="19">
        <v>60</v>
      </c>
      <c r="K1245" s="11">
        <v>2680</v>
      </c>
      <c r="N1245" t="s">
        <v>804</v>
      </c>
      <c r="Q1245" t="s">
        <v>146</v>
      </c>
      <c r="T1245" t="s">
        <v>147</v>
      </c>
      <c r="W1245" t="s">
        <v>854</v>
      </c>
      <c r="Z1245" t="s">
        <v>258</v>
      </c>
      <c r="AD1245">
        <v>0</v>
      </c>
      <c r="AG1245">
        <v>0</v>
      </c>
      <c r="AI1245" t="s">
        <v>800</v>
      </c>
      <c r="AJ1245">
        <v>0</v>
      </c>
      <c r="AL1245" t="s">
        <v>797</v>
      </c>
      <c r="AM1245">
        <v>0</v>
      </c>
      <c r="AO1245" t="s">
        <v>798</v>
      </c>
      <c r="AP1245">
        <v>20</v>
      </c>
      <c r="AR1245" t="s">
        <v>150</v>
      </c>
      <c r="AS1245">
        <v>20</v>
      </c>
      <c r="AU1245" t="s">
        <v>799</v>
      </c>
      <c r="AV1245">
        <v>20</v>
      </c>
      <c r="AX1245" t="s">
        <v>3406</v>
      </c>
    </row>
    <row r="1246" spans="1:50" x14ac:dyDescent="0.25">
      <c r="A1246" s="9">
        <v>43110.259351851855</v>
      </c>
      <c r="B1246" s="9">
        <v>43110.259780092594</v>
      </c>
      <c r="C1246" t="s">
        <v>142</v>
      </c>
      <c r="E1246" s="19">
        <v>40</v>
      </c>
      <c r="K1246" s="11">
        <v>2680</v>
      </c>
      <c r="N1246" t="s">
        <v>804</v>
      </c>
      <c r="Q1246" t="s">
        <v>146</v>
      </c>
      <c r="T1246" t="s">
        <v>147</v>
      </c>
      <c r="W1246" t="s">
        <v>854</v>
      </c>
      <c r="Z1246" t="s">
        <v>258</v>
      </c>
      <c r="AD1246">
        <v>0</v>
      </c>
      <c r="AG1246">
        <v>0</v>
      </c>
      <c r="AI1246" t="s">
        <v>800</v>
      </c>
      <c r="AJ1246">
        <v>0</v>
      </c>
      <c r="AL1246" t="s">
        <v>797</v>
      </c>
      <c r="AM1246">
        <v>0</v>
      </c>
      <c r="AO1246" t="s">
        <v>798</v>
      </c>
      <c r="AP1246">
        <v>20</v>
      </c>
      <c r="AR1246" t="s">
        <v>258</v>
      </c>
      <c r="AS1246">
        <v>0</v>
      </c>
      <c r="AU1246" t="s">
        <v>799</v>
      </c>
      <c r="AV1246">
        <v>20</v>
      </c>
    </row>
    <row r="1247" spans="1:50" x14ac:dyDescent="0.25">
      <c r="A1247" s="9">
        <v>43110.259872685187</v>
      </c>
      <c r="B1247" s="9">
        <v>43110.260381944441</v>
      </c>
      <c r="C1247" t="s">
        <v>142</v>
      </c>
      <c r="E1247" s="19">
        <v>60</v>
      </c>
      <c r="K1247" s="11">
        <v>2680</v>
      </c>
      <c r="N1247" t="s">
        <v>804</v>
      </c>
      <c r="Q1247" t="s">
        <v>146</v>
      </c>
      <c r="T1247" t="s">
        <v>147</v>
      </c>
      <c r="W1247" t="s">
        <v>854</v>
      </c>
      <c r="Z1247" t="s">
        <v>258</v>
      </c>
      <c r="AD1247">
        <v>0</v>
      </c>
      <c r="AG1247">
        <v>0</v>
      </c>
      <c r="AI1247" t="s">
        <v>800</v>
      </c>
      <c r="AJ1247">
        <v>0</v>
      </c>
      <c r="AL1247" t="s">
        <v>797</v>
      </c>
      <c r="AM1247">
        <v>0</v>
      </c>
      <c r="AO1247" t="s">
        <v>798</v>
      </c>
      <c r="AP1247">
        <v>20</v>
      </c>
      <c r="AR1247" t="s">
        <v>150</v>
      </c>
      <c r="AS1247">
        <v>20</v>
      </c>
      <c r="AU1247" t="s">
        <v>799</v>
      </c>
      <c r="AV1247">
        <v>20</v>
      </c>
    </row>
    <row r="1248" spans="1:50" x14ac:dyDescent="0.25">
      <c r="A1248" s="9">
        <v>43110.584236111114</v>
      </c>
      <c r="B1248" s="9">
        <v>43110.585717592592</v>
      </c>
      <c r="C1248" t="s">
        <v>142</v>
      </c>
      <c r="E1248" s="19">
        <v>60</v>
      </c>
      <c r="K1248" s="11">
        <v>2131</v>
      </c>
      <c r="N1248" t="s">
        <v>255</v>
      </c>
      <c r="Q1248" t="s">
        <v>146</v>
      </c>
      <c r="T1248" t="s">
        <v>162</v>
      </c>
      <c r="W1248" t="s">
        <v>854</v>
      </c>
      <c r="Z1248" t="s">
        <v>258</v>
      </c>
      <c r="AD1248">
        <v>0</v>
      </c>
      <c r="AG1248">
        <v>0</v>
      </c>
      <c r="AI1248" t="s">
        <v>800</v>
      </c>
      <c r="AJ1248">
        <v>0</v>
      </c>
      <c r="AL1248" t="s">
        <v>801</v>
      </c>
      <c r="AM1248">
        <v>20</v>
      </c>
      <c r="AO1248" t="s">
        <v>798</v>
      </c>
      <c r="AP1248">
        <v>20</v>
      </c>
      <c r="AR1248" t="s">
        <v>258</v>
      </c>
      <c r="AS1248">
        <v>0</v>
      </c>
      <c r="AU1248" t="s">
        <v>799</v>
      </c>
      <c r="AV1248">
        <v>20</v>
      </c>
    </row>
    <row r="1249" spans="1:48" x14ac:dyDescent="0.25">
      <c r="A1249" s="9">
        <v>43110.585810185185</v>
      </c>
      <c r="B1249" s="9">
        <v>43110.586331018516</v>
      </c>
      <c r="C1249" t="s">
        <v>142</v>
      </c>
      <c r="E1249" s="19">
        <v>100</v>
      </c>
      <c r="K1249" s="11">
        <v>2131</v>
      </c>
      <c r="N1249" t="s">
        <v>255</v>
      </c>
      <c r="Q1249" t="s">
        <v>146</v>
      </c>
      <c r="T1249" t="s">
        <v>162</v>
      </c>
      <c r="W1249" t="s">
        <v>854</v>
      </c>
      <c r="Z1249" t="s">
        <v>150</v>
      </c>
      <c r="AC1249" t="s">
        <v>796</v>
      </c>
      <c r="AD1249">
        <v>0</v>
      </c>
      <c r="AF1249" t="s">
        <v>855</v>
      </c>
      <c r="AG1249">
        <v>0</v>
      </c>
      <c r="AI1249" t="s">
        <v>796</v>
      </c>
      <c r="AJ1249">
        <v>20</v>
      </c>
      <c r="AL1249" t="s">
        <v>801</v>
      </c>
      <c r="AM1249">
        <v>20</v>
      </c>
      <c r="AO1249" t="s">
        <v>798</v>
      </c>
      <c r="AP1249">
        <v>20</v>
      </c>
      <c r="AR1249" t="s">
        <v>150</v>
      </c>
      <c r="AS1249">
        <v>20</v>
      </c>
      <c r="AU1249" t="s">
        <v>799</v>
      </c>
      <c r="AV1249">
        <v>20</v>
      </c>
    </row>
    <row r="1250" spans="1:48" x14ac:dyDescent="0.25">
      <c r="A1250" s="9">
        <v>43110.58666666667</v>
      </c>
      <c r="B1250" s="9">
        <v>43110.587175925924</v>
      </c>
      <c r="C1250" t="s">
        <v>142</v>
      </c>
      <c r="E1250" s="19">
        <v>80</v>
      </c>
      <c r="K1250" s="11">
        <v>2131</v>
      </c>
      <c r="N1250" t="s">
        <v>255</v>
      </c>
      <c r="Q1250" t="s">
        <v>146</v>
      </c>
      <c r="T1250" t="s">
        <v>795</v>
      </c>
      <c r="W1250" t="s">
        <v>854</v>
      </c>
      <c r="Z1250" t="s">
        <v>258</v>
      </c>
      <c r="AD1250">
        <v>0</v>
      </c>
      <c r="AG1250">
        <v>0</v>
      </c>
      <c r="AI1250" t="s">
        <v>796</v>
      </c>
      <c r="AJ1250">
        <v>20</v>
      </c>
      <c r="AL1250" t="s">
        <v>801</v>
      </c>
      <c r="AM1250">
        <v>20</v>
      </c>
      <c r="AO1250" t="s">
        <v>798</v>
      </c>
      <c r="AP1250">
        <v>20</v>
      </c>
      <c r="AR1250" t="s">
        <v>258</v>
      </c>
      <c r="AS1250">
        <v>0</v>
      </c>
      <c r="AU1250" t="s">
        <v>799</v>
      </c>
      <c r="AV1250">
        <v>20</v>
      </c>
    </row>
    <row r="1251" spans="1:48" x14ac:dyDescent="0.25">
      <c r="A1251" s="9">
        <v>43110.587546296294</v>
      </c>
      <c r="B1251" s="9">
        <v>43110.58803240741</v>
      </c>
      <c r="C1251" t="s">
        <v>142</v>
      </c>
      <c r="E1251" s="19">
        <v>80</v>
      </c>
      <c r="K1251" s="11">
        <v>2131</v>
      </c>
      <c r="N1251" t="s">
        <v>255</v>
      </c>
      <c r="Q1251" t="s">
        <v>146</v>
      </c>
      <c r="T1251" t="s">
        <v>162</v>
      </c>
      <c r="W1251" t="s">
        <v>805</v>
      </c>
      <c r="Z1251" t="s">
        <v>258</v>
      </c>
      <c r="AD1251">
        <v>0</v>
      </c>
      <c r="AG1251">
        <v>0</v>
      </c>
      <c r="AI1251" t="s">
        <v>796</v>
      </c>
      <c r="AJ1251">
        <v>20</v>
      </c>
      <c r="AL1251" t="s">
        <v>801</v>
      </c>
      <c r="AM1251">
        <v>20</v>
      </c>
      <c r="AO1251" t="s">
        <v>798</v>
      </c>
      <c r="AP1251">
        <v>20</v>
      </c>
      <c r="AR1251" t="s">
        <v>258</v>
      </c>
      <c r="AS1251">
        <v>0</v>
      </c>
      <c r="AU1251" t="s">
        <v>799</v>
      </c>
      <c r="AV1251">
        <v>20</v>
      </c>
    </row>
    <row r="1252" spans="1:48" x14ac:dyDescent="0.25">
      <c r="A1252" s="9">
        <v>43110.588090277779</v>
      </c>
      <c r="B1252" s="9">
        <v>43110.588460648149</v>
      </c>
      <c r="C1252" t="s">
        <v>142</v>
      </c>
      <c r="E1252" s="19">
        <v>100</v>
      </c>
      <c r="K1252" s="11">
        <v>2131</v>
      </c>
      <c r="N1252" t="s">
        <v>255</v>
      </c>
      <c r="Q1252" t="s">
        <v>146</v>
      </c>
      <c r="T1252" t="s">
        <v>162</v>
      </c>
      <c r="W1252" t="s">
        <v>854</v>
      </c>
      <c r="Z1252" t="s">
        <v>258</v>
      </c>
      <c r="AD1252">
        <v>0</v>
      </c>
      <c r="AG1252">
        <v>0</v>
      </c>
      <c r="AI1252" t="s">
        <v>796</v>
      </c>
      <c r="AJ1252">
        <v>20</v>
      </c>
      <c r="AL1252" t="s">
        <v>801</v>
      </c>
      <c r="AM1252">
        <v>20</v>
      </c>
      <c r="AO1252" t="s">
        <v>798</v>
      </c>
      <c r="AP1252">
        <v>20</v>
      </c>
      <c r="AR1252" t="s">
        <v>150</v>
      </c>
      <c r="AS1252">
        <v>20</v>
      </c>
      <c r="AU1252" t="s">
        <v>799</v>
      </c>
      <c r="AV1252">
        <v>20</v>
      </c>
    </row>
    <row r="1253" spans="1:48" x14ac:dyDescent="0.25">
      <c r="A1253" s="9">
        <v>43110.588495370372</v>
      </c>
      <c r="B1253" s="9">
        <v>43110.588935185187</v>
      </c>
      <c r="C1253" t="s">
        <v>142</v>
      </c>
      <c r="E1253" s="19">
        <v>80</v>
      </c>
      <c r="K1253" s="11">
        <v>2131</v>
      </c>
      <c r="N1253" t="s">
        <v>255</v>
      </c>
      <c r="Q1253" t="s">
        <v>146</v>
      </c>
      <c r="T1253" t="s">
        <v>147</v>
      </c>
      <c r="W1253" t="s">
        <v>854</v>
      </c>
      <c r="Z1253" t="s">
        <v>258</v>
      </c>
      <c r="AD1253">
        <v>0</v>
      </c>
      <c r="AG1253">
        <v>0</v>
      </c>
      <c r="AI1253" t="s">
        <v>800</v>
      </c>
      <c r="AJ1253">
        <v>0</v>
      </c>
      <c r="AL1253" t="s">
        <v>801</v>
      </c>
      <c r="AM1253">
        <v>20</v>
      </c>
      <c r="AO1253" t="s">
        <v>798</v>
      </c>
      <c r="AP1253">
        <v>20</v>
      </c>
      <c r="AR1253" t="s">
        <v>150</v>
      </c>
      <c r="AS1253">
        <v>20</v>
      </c>
      <c r="AU1253" t="s">
        <v>799</v>
      </c>
      <c r="AV1253">
        <v>20</v>
      </c>
    </row>
    <row r="1254" spans="1:48" x14ac:dyDescent="0.25">
      <c r="A1254" s="9">
        <v>43110.58902777778</v>
      </c>
      <c r="B1254" s="9">
        <v>43110.589525462965</v>
      </c>
      <c r="C1254" t="s">
        <v>142</v>
      </c>
      <c r="E1254" s="19">
        <v>40</v>
      </c>
      <c r="K1254" s="11">
        <v>2131</v>
      </c>
      <c r="N1254" t="s">
        <v>255</v>
      </c>
      <c r="Q1254" t="s">
        <v>146</v>
      </c>
      <c r="T1254" t="s">
        <v>162</v>
      </c>
      <c r="W1254" t="s">
        <v>854</v>
      </c>
      <c r="Z1254" t="s">
        <v>258</v>
      </c>
      <c r="AD1254">
        <v>0</v>
      </c>
      <c r="AG1254">
        <v>0</v>
      </c>
      <c r="AI1254" t="s">
        <v>800</v>
      </c>
      <c r="AJ1254">
        <v>0</v>
      </c>
      <c r="AL1254" t="s">
        <v>855</v>
      </c>
      <c r="AM1254">
        <v>0</v>
      </c>
      <c r="AO1254" t="s">
        <v>258</v>
      </c>
      <c r="AP1254">
        <v>0</v>
      </c>
      <c r="AR1254" t="s">
        <v>150</v>
      </c>
      <c r="AS1254">
        <v>20</v>
      </c>
      <c r="AU1254" t="s">
        <v>799</v>
      </c>
      <c r="AV1254">
        <v>20</v>
      </c>
    </row>
    <row r="1255" spans="1:48" x14ac:dyDescent="0.25">
      <c r="A1255" s="9">
        <v>43110.589571759258</v>
      </c>
      <c r="B1255" s="9">
        <v>43110.590127314812</v>
      </c>
      <c r="C1255" t="s">
        <v>142</v>
      </c>
      <c r="E1255" s="19">
        <v>60</v>
      </c>
      <c r="K1255" s="11">
        <v>2131</v>
      </c>
      <c r="N1255" t="s">
        <v>255</v>
      </c>
      <c r="Q1255" t="s">
        <v>146</v>
      </c>
      <c r="T1255" t="s">
        <v>147</v>
      </c>
      <c r="W1255" t="s">
        <v>854</v>
      </c>
      <c r="Z1255" t="s">
        <v>258</v>
      </c>
      <c r="AD1255">
        <v>0</v>
      </c>
      <c r="AG1255">
        <v>0</v>
      </c>
      <c r="AI1255" t="s">
        <v>800</v>
      </c>
      <c r="AJ1255">
        <v>0</v>
      </c>
      <c r="AL1255" t="s">
        <v>801</v>
      </c>
      <c r="AM1255">
        <v>20</v>
      </c>
      <c r="AO1255" t="s">
        <v>798</v>
      </c>
      <c r="AP1255">
        <v>20</v>
      </c>
      <c r="AR1255" t="s">
        <v>258</v>
      </c>
      <c r="AS1255">
        <v>0</v>
      </c>
      <c r="AU1255" t="s">
        <v>799</v>
      </c>
      <c r="AV1255">
        <v>20</v>
      </c>
    </row>
    <row r="1256" spans="1:48" x14ac:dyDescent="0.25">
      <c r="A1256" s="9">
        <v>43110.590208333335</v>
      </c>
      <c r="B1256" s="9">
        <v>43110.591226851851</v>
      </c>
      <c r="C1256" t="s">
        <v>142</v>
      </c>
      <c r="E1256" s="19">
        <v>80</v>
      </c>
      <c r="K1256" s="11">
        <v>2131</v>
      </c>
      <c r="N1256" t="s">
        <v>255</v>
      </c>
      <c r="Q1256" t="s">
        <v>146</v>
      </c>
      <c r="T1256" t="s">
        <v>162</v>
      </c>
      <c r="W1256" t="s">
        <v>854</v>
      </c>
      <c r="Z1256" t="s">
        <v>258</v>
      </c>
      <c r="AD1256">
        <v>0</v>
      </c>
      <c r="AG1256">
        <v>0</v>
      </c>
      <c r="AI1256" t="s">
        <v>800</v>
      </c>
      <c r="AJ1256">
        <v>0</v>
      </c>
      <c r="AL1256" t="s">
        <v>801</v>
      </c>
      <c r="AM1256">
        <v>20</v>
      </c>
      <c r="AO1256" t="s">
        <v>798</v>
      </c>
      <c r="AP1256">
        <v>20</v>
      </c>
      <c r="AR1256" t="s">
        <v>150</v>
      </c>
      <c r="AS1256">
        <v>20</v>
      </c>
      <c r="AU1256" t="s">
        <v>799</v>
      </c>
      <c r="AV1256">
        <v>20</v>
      </c>
    </row>
    <row r="1257" spans="1:48" x14ac:dyDescent="0.25">
      <c r="A1257" s="9">
        <v>43110.591261574074</v>
      </c>
      <c r="B1257" s="9">
        <v>43110.592997685184</v>
      </c>
      <c r="C1257" t="s">
        <v>142</v>
      </c>
      <c r="E1257" s="19">
        <v>60</v>
      </c>
      <c r="K1257" s="11">
        <v>2131</v>
      </c>
      <c r="N1257" t="s">
        <v>255</v>
      </c>
      <c r="Q1257" t="s">
        <v>146</v>
      </c>
      <c r="T1257" t="s">
        <v>162</v>
      </c>
      <c r="W1257" t="s">
        <v>854</v>
      </c>
      <c r="Z1257" t="s">
        <v>258</v>
      </c>
      <c r="AD1257">
        <v>0</v>
      </c>
      <c r="AG1257">
        <v>0</v>
      </c>
      <c r="AI1257" t="s">
        <v>800</v>
      </c>
      <c r="AJ1257">
        <v>0</v>
      </c>
      <c r="AL1257" t="s">
        <v>855</v>
      </c>
      <c r="AM1257">
        <v>0</v>
      </c>
      <c r="AO1257" t="s">
        <v>798</v>
      </c>
      <c r="AP1257">
        <v>20</v>
      </c>
      <c r="AR1257" t="s">
        <v>150</v>
      </c>
      <c r="AS1257">
        <v>20</v>
      </c>
      <c r="AU1257" t="s">
        <v>799</v>
      </c>
      <c r="AV1257">
        <v>20</v>
      </c>
    </row>
    <row r="1258" spans="1:48" x14ac:dyDescent="0.25">
      <c r="A1258" s="9">
        <v>43110.602638888886</v>
      </c>
      <c r="B1258" s="9">
        <v>43110.60355324074</v>
      </c>
      <c r="C1258" t="s">
        <v>142</v>
      </c>
      <c r="E1258" s="19">
        <v>100</v>
      </c>
      <c r="K1258" s="11">
        <v>2534</v>
      </c>
      <c r="N1258" t="s">
        <v>255</v>
      </c>
      <c r="Q1258" t="s">
        <v>146</v>
      </c>
      <c r="T1258" t="s">
        <v>795</v>
      </c>
      <c r="W1258" t="s">
        <v>854</v>
      </c>
      <c r="Z1258" t="s">
        <v>258</v>
      </c>
      <c r="AD1258">
        <v>0</v>
      </c>
      <c r="AG1258">
        <v>0</v>
      </c>
      <c r="AI1258" t="s">
        <v>796</v>
      </c>
      <c r="AJ1258">
        <v>20</v>
      </c>
      <c r="AL1258" t="s">
        <v>801</v>
      </c>
      <c r="AM1258">
        <v>20</v>
      </c>
      <c r="AO1258" t="s">
        <v>798</v>
      </c>
      <c r="AP1258">
        <v>20</v>
      </c>
      <c r="AR1258" t="s">
        <v>150</v>
      </c>
      <c r="AS1258">
        <v>20</v>
      </c>
      <c r="AU1258" t="s">
        <v>799</v>
      </c>
      <c r="AV1258">
        <v>20</v>
      </c>
    </row>
    <row r="1259" spans="1:48" x14ac:dyDescent="0.25">
      <c r="A1259" s="9">
        <v>43110.603842592594</v>
      </c>
      <c r="B1259" s="9">
        <v>43110.604560185187</v>
      </c>
      <c r="C1259" t="s">
        <v>142</v>
      </c>
      <c r="E1259" s="19">
        <v>100</v>
      </c>
      <c r="K1259" s="11">
        <v>2534</v>
      </c>
      <c r="N1259" t="s">
        <v>255</v>
      </c>
      <c r="Q1259" t="s">
        <v>146</v>
      </c>
      <c r="T1259" t="s">
        <v>795</v>
      </c>
      <c r="W1259" t="s">
        <v>854</v>
      </c>
      <c r="Z1259" t="s">
        <v>258</v>
      </c>
      <c r="AD1259">
        <v>0</v>
      </c>
      <c r="AG1259">
        <v>0</v>
      </c>
      <c r="AI1259" t="s">
        <v>796</v>
      </c>
      <c r="AJ1259">
        <v>20</v>
      </c>
      <c r="AL1259" t="s">
        <v>801</v>
      </c>
      <c r="AM1259">
        <v>20</v>
      </c>
      <c r="AO1259" t="s">
        <v>798</v>
      </c>
      <c r="AP1259">
        <v>20</v>
      </c>
      <c r="AR1259" t="s">
        <v>150</v>
      </c>
      <c r="AS1259">
        <v>20</v>
      </c>
      <c r="AU1259" t="s">
        <v>799</v>
      </c>
      <c r="AV1259">
        <v>20</v>
      </c>
    </row>
    <row r="1260" spans="1:48" x14ac:dyDescent="0.25">
      <c r="A1260" s="9">
        <v>43110.604583333334</v>
      </c>
      <c r="B1260" s="9">
        <v>43110.605011574073</v>
      </c>
      <c r="C1260" t="s">
        <v>142</v>
      </c>
      <c r="E1260" s="19">
        <v>100</v>
      </c>
      <c r="K1260" s="11">
        <v>2534</v>
      </c>
      <c r="N1260" t="s">
        <v>255</v>
      </c>
      <c r="Q1260" t="s">
        <v>146</v>
      </c>
      <c r="T1260" t="s">
        <v>795</v>
      </c>
      <c r="W1260" t="s">
        <v>854</v>
      </c>
      <c r="Z1260" t="s">
        <v>258</v>
      </c>
      <c r="AD1260">
        <v>0</v>
      </c>
      <c r="AG1260">
        <v>0</v>
      </c>
      <c r="AI1260" t="s">
        <v>796</v>
      </c>
      <c r="AJ1260">
        <v>20</v>
      </c>
      <c r="AL1260" t="s">
        <v>801</v>
      </c>
      <c r="AM1260">
        <v>20</v>
      </c>
      <c r="AO1260" t="s">
        <v>798</v>
      </c>
      <c r="AP1260">
        <v>20</v>
      </c>
      <c r="AR1260" t="s">
        <v>150</v>
      </c>
      <c r="AS1260">
        <v>20</v>
      </c>
      <c r="AU1260" t="s">
        <v>799</v>
      </c>
      <c r="AV1260">
        <v>20</v>
      </c>
    </row>
    <row r="1261" spans="1:48" x14ac:dyDescent="0.25">
      <c r="A1261" s="9">
        <v>43110.605046296296</v>
      </c>
      <c r="B1261" s="9">
        <v>43110.605474537035</v>
      </c>
      <c r="C1261" t="s">
        <v>142</v>
      </c>
      <c r="E1261" s="19">
        <v>100</v>
      </c>
      <c r="K1261" s="11">
        <v>2534</v>
      </c>
      <c r="N1261" t="s">
        <v>255</v>
      </c>
      <c r="Q1261" t="s">
        <v>146</v>
      </c>
      <c r="T1261" t="s">
        <v>795</v>
      </c>
      <c r="W1261" t="s">
        <v>854</v>
      </c>
      <c r="Z1261" t="s">
        <v>258</v>
      </c>
      <c r="AD1261">
        <v>0</v>
      </c>
      <c r="AG1261">
        <v>0</v>
      </c>
      <c r="AI1261" t="s">
        <v>796</v>
      </c>
      <c r="AJ1261">
        <v>20</v>
      </c>
      <c r="AL1261" t="s">
        <v>801</v>
      </c>
      <c r="AM1261">
        <v>20</v>
      </c>
      <c r="AO1261" t="s">
        <v>798</v>
      </c>
      <c r="AP1261">
        <v>20</v>
      </c>
      <c r="AR1261" t="s">
        <v>150</v>
      </c>
      <c r="AS1261">
        <v>20</v>
      </c>
      <c r="AU1261" t="s">
        <v>799</v>
      </c>
      <c r="AV1261">
        <v>20</v>
      </c>
    </row>
    <row r="1262" spans="1:48" x14ac:dyDescent="0.25">
      <c r="A1262" s="9">
        <v>43110.605520833335</v>
      </c>
      <c r="B1262" s="9">
        <v>43110.605914351851</v>
      </c>
      <c r="C1262" t="s">
        <v>142</v>
      </c>
      <c r="E1262" s="19">
        <v>100</v>
      </c>
      <c r="K1262" s="11">
        <v>2534</v>
      </c>
      <c r="N1262" t="s">
        <v>255</v>
      </c>
      <c r="Q1262" t="s">
        <v>146</v>
      </c>
      <c r="T1262" t="s">
        <v>795</v>
      </c>
      <c r="W1262" t="s">
        <v>854</v>
      </c>
      <c r="Z1262" t="s">
        <v>258</v>
      </c>
      <c r="AD1262">
        <v>0</v>
      </c>
      <c r="AG1262">
        <v>0</v>
      </c>
      <c r="AI1262" t="s">
        <v>796</v>
      </c>
      <c r="AJ1262">
        <v>20</v>
      </c>
      <c r="AL1262" t="s">
        <v>801</v>
      </c>
      <c r="AM1262">
        <v>20</v>
      </c>
      <c r="AO1262" t="s">
        <v>798</v>
      </c>
      <c r="AP1262">
        <v>20</v>
      </c>
      <c r="AR1262" t="s">
        <v>150</v>
      </c>
      <c r="AS1262">
        <v>20</v>
      </c>
      <c r="AU1262" t="s">
        <v>799</v>
      </c>
      <c r="AV1262">
        <v>20</v>
      </c>
    </row>
    <row r="1263" spans="1:48" x14ac:dyDescent="0.25">
      <c r="A1263" s="9">
        <v>43110.605949074074</v>
      </c>
      <c r="B1263" s="9">
        <v>43110.606354166666</v>
      </c>
      <c r="C1263" t="s">
        <v>142</v>
      </c>
      <c r="E1263" s="19">
        <v>100</v>
      </c>
      <c r="K1263" s="11">
        <v>2534</v>
      </c>
      <c r="N1263" t="s">
        <v>255</v>
      </c>
      <c r="Q1263" t="s">
        <v>146</v>
      </c>
      <c r="T1263" t="s">
        <v>795</v>
      </c>
      <c r="W1263" t="s">
        <v>854</v>
      </c>
      <c r="Z1263" t="s">
        <v>258</v>
      </c>
      <c r="AD1263">
        <v>0</v>
      </c>
      <c r="AG1263">
        <v>0</v>
      </c>
      <c r="AI1263" t="s">
        <v>796</v>
      </c>
      <c r="AJ1263">
        <v>20</v>
      </c>
      <c r="AL1263" t="s">
        <v>801</v>
      </c>
      <c r="AM1263">
        <v>20</v>
      </c>
      <c r="AO1263" t="s">
        <v>798</v>
      </c>
      <c r="AP1263">
        <v>20</v>
      </c>
      <c r="AR1263" t="s">
        <v>150</v>
      </c>
      <c r="AS1263">
        <v>20</v>
      </c>
      <c r="AU1263" t="s">
        <v>799</v>
      </c>
      <c r="AV1263">
        <v>20</v>
      </c>
    </row>
    <row r="1264" spans="1:48" x14ac:dyDescent="0.25">
      <c r="A1264" s="9">
        <v>43110.606631944444</v>
      </c>
      <c r="B1264" s="9">
        <v>43110.608796296299</v>
      </c>
      <c r="C1264" t="s">
        <v>142</v>
      </c>
      <c r="E1264" s="19">
        <v>100</v>
      </c>
      <c r="K1264" s="11">
        <v>2534</v>
      </c>
      <c r="N1264" t="s">
        <v>255</v>
      </c>
      <c r="Q1264" t="s">
        <v>146</v>
      </c>
      <c r="T1264" t="s">
        <v>795</v>
      </c>
      <c r="W1264" t="s">
        <v>854</v>
      </c>
      <c r="Z1264" t="s">
        <v>150</v>
      </c>
      <c r="AC1264" t="s">
        <v>796</v>
      </c>
      <c r="AD1264">
        <v>0</v>
      </c>
      <c r="AF1264" t="s">
        <v>801</v>
      </c>
      <c r="AG1264">
        <v>0</v>
      </c>
      <c r="AI1264" t="s">
        <v>796</v>
      </c>
      <c r="AJ1264">
        <v>20</v>
      </c>
      <c r="AL1264" t="s">
        <v>801</v>
      </c>
      <c r="AM1264">
        <v>20</v>
      </c>
      <c r="AO1264" t="s">
        <v>798</v>
      </c>
      <c r="AP1264">
        <v>20</v>
      </c>
      <c r="AR1264" t="s">
        <v>150</v>
      </c>
      <c r="AS1264">
        <v>20</v>
      </c>
      <c r="AU1264" t="s">
        <v>799</v>
      </c>
      <c r="AV1264">
        <v>20</v>
      </c>
    </row>
    <row r="1265" spans="1:48" x14ac:dyDescent="0.25">
      <c r="A1265" s="9">
        <v>43110.608854166669</v>
      </c>
      <c r="B1265" s="9">
        <v>43110.609201388892</v>
      </c>
      <c r="C1265" t="s">
        <v>142</v>
      </c>
      <c r="E1265" s="19">
        <v>100</v>
      </c>
      <c r="K1265" s="11">
        <v>2534</v>
      </c>
      <c r="N1265" t="s">
        <v>255</v>
      </c>
      <c r="Q1265" t="s">
        <v>146</v>
      </c>
      <c r="T1265" t="s">
        <v>795</v>
      </c>
      <c r="W1265" t="s">
        <v>854</v>
      </c>
      <c r="Z1265" t="s">
        <v>258</v>
      </c>
      <c r="AD1265">
        <v>0</v>
      </c>
      <c r="AG1265">
        <v>0</v>
      </c>
      <c r="AI1265" t="s">
        <v>796</v>
      </c>
      <c r="AJ1265">
        <v>20</v>
      </c>
      <c r="AL1265" t="s">
        <v>801</v>
      </c>
      <c r="AM1265">
        <v>20</v>
      </c>
      <c r="AO1265" t="s">
        <v>798</v>
      </c>
      <c r="AP1265">
        <v>20</v>
      </c>
      <c r="AR1265" t="s">
        <v>150</v>
      </c>
      <c r="AS1265">
        <v>20</v>
      </c>
      <c r="AU1265" t="s">
        <v>799</v>
      </c>
      <c r="AV1265">
        <v>20</v>
      </c>
    </row>
    <row r="1266" spans="1:48" x14ac:dyDescent="0.25">
      <c r="A1266" s="9">
        <v>43110.609236111108</v>
      </c>
      <c r="B1266" s="9">
        <v>43110.609861111108</v>
      </c>
      <c r="C1266" t="s">
        <v>142</v>
      </c>
      <c r="E1266" s="19">
        <v>80</v>
      </c>
      <c r="K1266" s="11">
        <v>2534</v>
      </c>
      <c r="N1266" t="s">
        <v>255</v>
      </c>
      <c r="Q1266" t="s">
        <v>146</v>
      </c>
      <c r="T1266" t="s">
        <v>795</v>
      </c>
      <c r="W1266" t="s">
        <v>854</v>
      </c>
      <c r="Z1266" t="s">
        <v>258</v>
      </c>
      <c r="AD1266">
        <v>0</v>
      </c>
      <c r="AG1266">
        <v>0</v>
      </c>
      <c r="AI1266" t="s">
        <v>796</v>
      </c>
      <c r="AJ1266">
        <v>20</v>
      </c>
      <c r="AL1266" t="s">
        <v>855</v>
      </c>
      <c r="AM1266">
        <v>0</v>
      </c>
      <c r="AO1266" t="s">
        <v>798</v>
      </c>
      <c r="AP1266">
        <v>20</v>
      </c>
      <c r="AR1266" t="s">
        <v>150</v>
      </c>
      <c r="AS1266">
        <v>20</v>
      </c>
      <c r="AU1266" t="s">
        <v>799</v>
      </c>
      <c r="AV1266">
        <v>20</v>
      </c>
    </row>
    <row r="1267" spans="1:48" x14ac:dyDescent="0.25">
      <c r="A1267" s="9">
        <v>43110.609907407408</v>
      </c>
      <c r="B1267" s="9">
        <v>43110.610648148147</v>
      </c>
      <c r="C1267" t="s">
        <v>142</v>
      </c>
      <c r="E1267" s="19">
        <v>100</v>
      </c>
      <c r="K1267" s="11">
        <v>2534</v>
      </c>
      <c r="N1267" t="s">
        <v>255</v>
      </c>
      <c r="Q1267" t="s">
        <v>146</v>
      </c>
      <c r="T1267" t="s">
        <v>190</v>
      </c>
      <c r="W1267" t="s">
        <v>854</v>
      </c>
      <c r="Z1267" t="s">
        <v>258</v>
      </c>
      <c r="AD1267">
        <v>0</v>
      </c>
      <c r="AG1267">
        <v>0</v>
      </c>
      <c r="AI1267" t="s">
        <v>796</v>
      </c>
      <c r="AJ1267">
        <v>20</v>
      </c>
      <c r="AL1267" t="s">
        <v>801</v>
      </c>
      <c r="AM1267">
        <v>20</v>
      </c>
      <c r="AO1267" t="s">
        <v>798</v>
      </c>
      <c r="AP1267">
        <v>20</v>
      </c>
      <c r="AR1267" t="s">
        <v>150</v>
      </c>
      <c r="AS1267">
        <v>20</v>
      </c>
      <c r="AU1267" t="s">
        <v>799</v>
      </c>
      <c r="AV1267">
        <v>20</v>
      </c>
    </row>
    <row r="1268" spans="1:48" x14ac:dyDescent="0.25">
      <c r="A1268" s="9">
        <v>43141.618576388886</v>
      </c>
      <c r="B1268" s="9">
        <v>43141.627604166664</v>
      </c>
      <c r="C1268" t="s">
        <v>142</v>
      </c>
      <c r="E1268" s="19">
        <v>60</v>
      </c>
      <c r="K1268" s="11">
        <v>2680</v>
      </c>
      <c r="N1268" t="s">
        <v>804</v>
      </c>
      <c r="Q1268" t="s">
        <v>146</v>
      </c>
      <c r="T1268" t="s">
        <v>147</v>
      </c>
      <c r="W1268" t="s">
        <v>854</v>
      </c>
      <c r="Z1268" t="s">
        <v>258</v>
      </c>
      <c r="AD1268">
        <v>0</v>
      </c>
      <c r="AG1268">
        <v>0</v>
      </c>
      <c r="AI1268" t="s">
        <v>800</v>
      </c>
      <c r="AJ1268">
        <v>0</v>
      </c>
      <c r="AL1268" t="s">
        <v>797</v>
      </c>
      <c r="AM1268">
        <v>0</v>
      </c>
      <c r="AO1268" t="s">
        <v>798</v>
      </c>
      <c r="AP1268">
        <v>20</v>
      </c>
      <c r="AR1268" t="s">
        <v>150</v>
      </c>
      <c r="AS1268">
        <v>20</v>
      </c>
      <c r="AU1268" t="s">
        <v>799</v>
      </c>
      <c r="AV1268">
        <v>20</v>
      </c>
    </row>
    <row r="1269" spans="1:48" x14ac:dyDescent="0.25">
      <c r="A1269" s="9">
        <v>43141.629108796296</v>
      </c>
      <c r="B1269" s="9">
        <v>43141.63621527778</v>
      </c>
      <c r="C1269" t="s">
        <v>142</v>
      </c>
      <c r="E1269" s="19">
        <v>60</v>
      </c>
      <c r="K1269" s="11">
        <v>2680</v>
      </c>
      <c r="N1269" t="s">
        <v>804</v>
      </c>
      <c r="Q1269" t="s">
        <v>146</v>
      </c>
      <c r="T1269" t="s">
        <v>147</v>
      </c>
      <c r="W1269" t="s">
        <v>854</v>
      </c>
      <c r="Z1269" t="s">
        <v>258</v>
      </c>
      <c r="AD1269">
        <v>0</v>
      </c>
      <c r="AG1269">
        <v>0</v>
      </c>
      <c r="AI1269" t="s">
        <v>800</v>
      </c>
      <c r="AJ1269">
        <v>0</v>
      </c>
      <c r="AL1269" t="s">
        <v>797</v>
      </c>
      <c r="AM1269">
        <v>0</v>
      </c>
      <c r="AO1269" t="s">
        <v>798</v>
      </c>
      <c r="AP1269">
        <v>20</v>
      </c>
      <c r="AR1269" t="s">
        <v>150</v>
      </c>
      <c r="AS1269">
        <v>20</v>
      </c>
      <c r="AU1269" t="s">
        <v>799</v>
      </c>
      <c r="AV1269">
        <v>20</v>
      </c>
    </row>
    <row r="1270" spans="1:48" x14ac:dyDescent="0.25">
      <c r="A1270" s="9">
        <v>43141.637511574074</v>
      </c>
      <c r="B1270" s="9">
        <v>43141.646585648145</v>
      </c>
      <c r="C1270" t="s">
        <v>142</v>
      </c>
      <c r="E1270" s="19">
        <v>80</v>
      </c>
      <c r="K1270" s="11">
        <v>2680</v>
      </c>
      <c r="N1270" t="s">
        <v>804</v>
      </c>
      <c r="Q1270" t="s">
        <v>146</v>
      </c>
      <c r="T1270" t="s">
        <v>147</v>
      </c>
      <c r="W1270" t="s">
        <v>854</v>
      </c>
      <c r="Z1270" t="s">
        <v>258</v>
      </c>
      <c r="AD1270">
        <v>0</v>
      </c>
      <c r="AG1270">
        <v>0</v>
      </c>
      <c r="AI1270" t="s">
        <v>796</v>
      </c>
      <c r="AJ1270">
        <v>20</v>
      </c>
      <c r="AL1270" t="s">
        <v>797</v>
      </c>
      <c r="AM1270">
        <v>0</v>
      </c>
      <c r="AO1270" t="s">
        <v>798</v>
      </c>
      <c r="AP1270">
        <v>20</v>
      </c>
      <c r="AR1270" t="s">
        <v>150</v>
      </c>
      <c r="AS1270">
        <v>20</v>
      </c>
      <c r="AU1270" t="s">
        <v>799</v>
      </c>
      <c r="AV1270">
        <v>20</v>
      </c>
    </row>
    <row r="1271" spans="1:48" x14ac:dyDescent="0.25">
      <c r="A1271" s="9">
        <v>43141.646620370368</v>
      </c>
      <c r="B1271" s="9">
        <v>43141.648333333331</v>
      </c>
      <c r="C1271" t="s">
        <v>142</v>
      </c>
      <c r="E1271" s="19">
        <v>60</v>
      </c>
      <c r="K1271" s="11">
        <v>2680</v>
      </c>
      <c r="N1271" t="s">
        <v>804</v>
      </c>
      <c r="Q1271" t="s">
        <v>146</v>
      </c>
      <c r="T1271" t="s">
        <v>147</v>
      </c>
      <c r="W1271" t="s">
        <v>854</v>
      </c>
      <c r="Z1271" t="s">
        <v>258</v>
      </c>
      <c r="AD1271">
        <v>0</v>
      </c>
      <c r="AG1271">
        <v>0</v>
      </c>
      <c r="AI1271" t="s">
        <v>800</v>
      </c>
      <c r="AJ1271">
        <v>0</v>
      </c>
      <c r="AL1271" t="s">
        <v>797</v>
      </c>
      <c r="AM1271">
        <v>0</v>
      </c>
      <c r="AO1271" t="s">
        <v>798</v>
      </c>
      <c r="AP1271">
        <v>20</v>
      </c>
      <c r="AR1271" t="s">
        <v>150</v>
      </c>
      <c r="AS1271">
        <v>20</v>
      </c>
      <c r="AU1271" t="s">
        <v>799</v>
      </c>
      <c r="AV1271">
        <v>20</v>
      </c>
    </row>
    <row r="1272" spans="1:48" x14ac:dyDescent="0.25">
      <c r="A1272" s="9">
        <v>43322.268078703702</v>
      </c>
      <c r="B1272" s="9">
        <v>43322.269837962966</v>
      </c>
      <c r="C1272" t="s">
        <v>142</v>
      </c>
      <c r="E1272" s="19">
        <v>100</v>
      </c>
      <c r="K1272" s="11">
        <v>2253</v>
      </c>
      <c r="N1272" t="s">
        <v>804</v>
      </c>
      <c r="Q1272" t="s">
        <v>146</v>
      </c>
      <c r="T1272" t="s">
        <v>795</v>
      </c>
      <c r="W1272" t="s">
        <v>854</v>
      </c>
      <c r="Z1272" t="s">
        <v>258</v>
      </c>
      <c r="AD1272">
        <v>0</v>
      </c>
      <c r="AG1272">
        <v>0</v>
      </c>
      <c r="AI1272" t="s">
        <v>796</v>
      </c>
      <c r="AJ1272">
        <v>20</v>
      </c>
      <c r="AL1272" t="s">
        <v>801</v>
      </c>
      <c r="AM1272">
        <v>20</v>
      </c>
      <c r="AO1272" t="s">
        <v>798</v>
      </c>
      <c r="AP1272">
        <v>20</v>
      </c>
      <c r="AR1272" t="s">
        <v>150</v>
      </c>
      <c r="AS1272">
        <v>20</v>
      </c>
      <c r="AU1272" t="s">
        <v>799</v>
      </c>
      <c r="AV1272">
        <v>20</v>
      </c>
    </row>
    <row r="1273" spans="1:48" x14ac:dyDescent="0.25">
      <c r="A1273" s="9">
        <v>43322.347418981481</v>
      </c>
      <c r="B1273" s="9">
        <v>43322.348310185182</v>
      </c>
      <c r="C1273" t="s">
        <v>142</v>
      </c>
      <c r="E1273" s="19">
        <v>100</v>
      </c>
      <c r="K1273" s="11">
        <v>2471</v>
      </c>
      <c r="N1273" t="s">
        <v>255</v>
      </c>
      <c r="Q1273" t="s">
        <v>146</v>
      </c>
      <c r="T1273" t="s">
        <v>162</v>
      </c>
      <c r="W1273" t="s">
        <v>805</v>
      </c>
      <c r="Z1273" t="s">
        <v>258</v>
      </c>
      <c r="AD1273">
        <v>0</v>
      </c>
      <c r="AG1273">
        <v>0</v>
      </c>
      <c r="AI1273" t="s">
        <v>796</v>
      </c>
      <c r="AJ1273">
        <v>20</v>
      </c>
      <c r="AL1273" t="s">
        <v>801</v>
      </c>
      <c r="AM1273">
        <v>20</v>
      </c>
      <c r="AO1273" t="s">
        <v>798</v>
      </c>
      <c r="AP1273">
        <v>20</v>
      </c>
      <c r="AR1273" t="s">
        <v>150</v>
      </c>
      <c r="AS1273">
        <v>20</v>
      </c>
      <c r="AU1273" t="s">
        <v>799</v>
      </c>
      <c r="AV1273">
        <v>20</v>
      </c>
    </row>
    <row r="1274" spans="1:48" x14ac:dyDescent="0.25">
      <c r="A1274" s="9">
        <v>43322.348391203705</v>
      </c>
      <c r="B1274" s="9">
        <v>43322.34920138889</v>
      </c>
      <c r="C1274" t="s">
        <v>142</v>
      </c>
      <c r="E1274" s="19">
        <v>100</v>
      </c>
      <c r="K1274" s="11">
        <v>2471</v>
      </c>
      <c r="N1274" t="s">
        <v>255</v>
      </c>
      <c r="Q1274" t="s">
        <v>146</v>
      </c>
      <c r="T1274" t="s">
        <v>162</v>
      </c>
      <c r="W1274" t="s">
        <v>854</v>
      </c>
      <c r="Z1274" t="s">
        <v>258</v>
      </c>
      <c r="AD1274">
        <v>0</v>
      </c>
      <c r="AG1274">
        <v>0</v>
      </c>
      <c r="AI1274" t="s">
        <v>796</v>
      </c>
      <c r="AJ1274">
        <v>20</v>
      </c>
      <c r="AL1274" t="s">
        <v>801</v>
      </c>
      <c r="AM1274">
        <v>20</v>
      </c>
      <c r="AO1274" t="s">
        <v>798</v>
      </c>
      <c r="AP1274">
        <v>20</v>
      </c>
      <c r="AR1274" t="s">
        <v>150</v>
      </c>
      <c r="AS1274">
        <v>20</v>
      </c>
      <c r="AU1274" t="s">
        <v>799</v>
      </c>
      <c r="AV1274">
        <v>20</v>
      </c>
    </row>
    <row r="1275" spans="1:48" x14ac:dyDescent="0.25">
      <c r="A1275" s="9">
        <v>43322.349247685182</v>
      </c>
      <c r="B1275" s="9">
        <v>43322.349756944444</v>
      </c>
      <c r="C1275" t="s">
        <v>142</v>
      </c>
      <c r="E1275" s="19">
        <v>100</v>
      </c>
      <c r="K1275" s="11">
        <v>2471</v>
      </c>
      <c r="N1275" t="s">
        <v>255</v>
      </c>
      <c r="Q1275" t="s">
        <v>146</v>
      </c>
      <c r="T1275" t="s">
        <v>162</v>
      </c>
      <c r="W1275" t="s">
        <v>854</v>
      </c>
      <c r="Z1275" t="s">
        <v>258</v>
      </c>
      <c r="AD1275">
        <v>0</v>
      </c>
      <c r="AG1275">
        <v>0</v>
      </c>
      <c r="AI1275" t="s">
        <v>796</v>
      </c>
      <c r="AJ1275">
        <v>20</v>
      </c>
      <c r="AL1275" t="s">
        <v>801</v>
      </c>
      <c r="AM1275">
        <v>20</v>
      </c>
      <c r="AO1275" t="s">
        <v>798</v>
      </c>
      <c r="AP1275">
        <v>20</v>
      </c>
      <c r="AR1275" t="s">
        <v>150</v>
      </c>
      <c r="AS1275">
        <v>20</v>
      </c>
      <c r="AU1275" t="s">
        <v>799</v>
      </c>
      <c r="AV1275">
        <v>20</v>
      </c>
    </row>
    <row r="1276" spans="1:48" x14ac:dyDescent="0.25">
      <c r="A1276" s="9">
        <v>43322.349849537037</v>
      </c>
      <c r="B1276" s="9">
        <v>43322.350347222222</v>
      </c>
      <c r="C1276" t="s">
        <v>142</v>
      </c>
      <c r="E1276" s="19">
        <v>100</v>
      </c>
      <c r="K1276" s="11">
        <v>2471</v>
      </c>
      <c r="N1276" t="s">
        <v>255</v>
      </c>
      <c r="Q1276" t="s">
        <v>146</v>
      </c>
      <c r="T1276" t="s">
        <v>162</v>
      </c>
      <c r="W1276" t="s">
        <v>854</v>
      </c>
      <c r="Z1276" t="s">
        <v>258</v>
      </c>
      <c r="AD1276">
        <v>0</v>
      </c>
      <c r="AG1276">
        <v>0</v>
      </c>
      <c r="AI1276" t="s">
        <v>796</v>
      </c>
      <c r="AJ1276">
        <v>20</v>
      </c>
      <c r="AL1276" t="s">
        <v>801</v>
      </c>
      <c r="AM1276">
        <v>20</v>
      </c>
      <c r="AO1276" t="s">
        <v>798</v>
      </c>
      <c r="AP1276">
        <v>20</v>
      </c>
      <c r="AR1276" t="s">
        <v>150</v>
      </c>
      <c r="AS1276">
        <v>20</v>
      </c>
      <c r="AU1276" t="s">
        <v>799</v>
      </c>
      <c r="AV1276">
        <v>20</v>
      </c>
    </row>
    <row r="1277" spans="1:48" x14ac:dyDescent="0.25">
      <c r="A1277" s="9">
        <v>43322.350462962961</v>
      </c>
      <c r="B1277" s="9">
        <v>43322.351053240738</v>
      </c>
      <c r="C1277" t="s">
        <v>142</v>
      </c>
      <c r="E1277" s="19">
        <v>80</v>
      </c>
      <c r="K1277" s="11">
        <v>2471</v>
      </c>
      <c r="N1277" t="s">
        <v>255</v>
      </c>
      <c r="Q1277" t="s">
        <v>146</v>
      </c>
      <c r="T1277" t="s">
        <v>162</v>
      </c>
      <c r="W1277" t="s">
        <v>805</v>
      </c>
      <c r="Z1277" t="s">
        <v>258</v>
      </c>
      <c r="AD1277">
        <v>0</v>
      </c>
      <c r="AG1277">
        <v>0</v>
      </c>
      <c r="AI1277" t="s">
        <v>796</v>
      </c>
      <c r="AJ1277">
        <v>20</v>
      </c>
      <c r="AL1277" t="s">
        <v>801</v>
      </c>
      <c r="AM1277">
        <v>20</v>
      </c>
      <c r="AO1277" t="s">
        <v>798</v>
      </c>
      <c r="AP1277">
        <v>20</v>
      </c>
      <c r="AR1277" t="s">
        <v>150</v>
      </c>
      <c r="AS1277">
        <v>20</v>
      </c>
      <c r="AU1277" t="s">
        <v>258</v>
      </c>
      <c r="AV1277">
        <v>0</v>
      </c>
    </row>
    <row r="1278" spans="1:48" x14ac:dyDescent="0.25">
      <c r="A1278" s="9">
        <v>43322.351087962961</v>
      </c>
      <c r="B1278" s="9">
        <v>43322.3516087963</v>
      </c>
      <c r="C1278" t="s">
        <v>142</v>
      </c>
      <c r="E1278" s="19">
        <v>100</v>
      </c>
      <c r="K1278" s="11">
        <v>2471</v>
      </c>
      <c r="N1278" t="s">
        <v>255</v>
      </c>
      <c r="Q1278" t="s">
        <v>146</v>
      </c>
      <c r="T1278" t="s">
        <v>162</v>
      </c>
      <c r="W1278" t="s">
        <v>805</v>
      </c>
      <c r="Z1278" t="s">
        <v>258</v>
      </c>
      <c r="AD1278">
        <v>0</v>
      </c>
      <c r="AG1278">
        <v>0</v>
      </c>
      <c r="AI1278" t="s">
        <v>796</v>
      </c>
      <c r="AJ1278">
        <v>20</v>
      </c>
      <c r="AL1278" t="s">
        <v>801</v>
      </c>
      <c r="AM1278">
        <v>20</v>
      </c>
      <c r="AO1278" t="s">
        <v>798</v>
      </c>
      <c r="AP1278">
        <v>20</v>
      </c>
      <c r="AR1278" t="s">
        <v>150</v>
      </c>
      <c r="AS1278">
        <v>20</v>
      </c>
      <c r="AU1278" t="s">
        <v>799</v>
      </c>
      <c r="AV1278">
        <v>20</v>
      </c>
    </row>
    <row r="1279" spans="1:48" x14ac:dyDescent="0.25">
      <c r="A1279" s="9">
        <v>43322.351631944446</v>
      </c>
      <c r="B1279" s="9">
        <v>43322.352060185185</v>
      </c>
      <c r="C1279" t="s">
        <v>142</v>
      </c>
      <c r="E1279" s="19">
        <v>80</v>
      </c>
      <c r="K1279" s="11">
        <v>2471</v>
      </c>
      <c r="N1279" t="s">
        <v>255</v>
      </c>
      <c r="Q1279" t="s">
        <v>146</v>
      </c>
      <c r="T1279" t="s">
        <v>162</v>
      </c>
      <c r="W1279" t="s">
        <v>854</v>
      </c>
      <c r="Z1279" t="s">
        <v>258</v>
      </c>
      <c r="AD1279">
        <v>0</v>
      </c>
      <c r="AG1279">
        <v>0</v>
      </c>
      <c r="AI1279" t="s">
        <v>800</v>
      </c>
      <c r="AJ1279">
        <v>0</v>
      </c>
      <c r="AL1279" t="s">
        <v>801</v>
      </c>
      <c r="AM1279">
        <v>20</v>
      </c>
      <c r="AO1279" t="s">
        <v>798</v>
      </c>
      <c r="AP1279">
        <v>20</v>
      </c>
      <c r="AR1279" t="s">
        <v>150</v>
      </c>
      <c r="AS1279">
        <v>20</v>
      </c>
      <c r="AU1279" t="s">
        <v>799</v>
      </c>
      <c r="AV1279">
        <v>20</v>
      </c>
    </row>
    <row r="1280" spans="1:48" x14ac:dyDescent="0.25">
      <c r="A1280" s="9">
        <v>43383.383437500001</v>
      </c>
      <c r="B1280" s="9">
        <v>43383.386412037034</v>
      </c>
      <c r="C1280" t="s">
        <v>142</v>
      </c>
      <c r="E1280" s="19">
        <v>80</v>
      </c>
      <c r="K1280" s="11">
        <v>2401</v>
      </c>
      <c r="N1280" t="s">
        <v>804</v>
      </c>
      <c r="Q1280" t="s">
        <v>168</v>
      </c>
      <c r="T1280" t="s">
        <v>171</v>
      </c>
      <c r="W1280" t="s">
        <v>854</v>
      </c>
      <c r="Z1280" t="s">
        <v>150</v>
      </c>
      <c r="AC1280" t="s">
        <v>796</v>
      </c>
      <c r="AD1280">
        <v>0</v>
      </c>
      <c r="AF1280" t="s">
        <v>801</v>
      </c>
      <c r="AG1280">
        <v>0</v>
      </c>
      <c r="AI1280" t="s">
        <v>796</v>
      </c>
      <c r="AJ1280">
        <v>20</v>
      </c>
      <c r="AL1280" t="s">
        <v>801</v>
      </c>
      <c r="AM1280">
        <v>20</v>
      </c>
      <c r="AO1280" t="s">
        <v>258</v>
      </c>
      <c r="AP1280">
        <v>0</v>
      </c>
      <c r="AR1280" t="s">
        <v>150</v>
      </c>
      <c r="AS1280">
        <v>20</v>
      </c>
      <c r="AU1280" t="s">
        <v>799</v>
      </c>
      <c r="AV1280">
        <v>20</v>
      </c>
    </row>
    <row r="1281" spans="1:48" x14ac:dyDescent="0.25">
      <c r="A1281" s="9">
        <v>43383.393842592595</v>
      </c>
      <c r="B1281" s="9">
        <v>43383.39435185185</v>
      </c>
      <c r="C1281" t="s">
        <v>142</v>
      </c>
      <c r="E1281" s="19">
        <v>80</v>
      </c>
      <c r="K1281" s="11">
        <v>2401</v>
      </c>
      <c r="N1281" t="s">
        <v>804</v>
      </c>
      <c r="Q1281" t="s">
        <v>168</v>
      </c>
      <c r="T1281" t="s">
        <v>171</v>
      </c>
      <c r="W1281" t="s">
        <v>854</v>
      </c>
      <c r="Z1281" t="s">
        <v>258</v>
      </c>
      <c r="AD1281">
        <v>0</v>
      </c>
      <c r="AG1281">
        <v>0</v>
      </c>
      <c r="AI1281" t="s">
        <v>796</v>
      </c>
      <c r="AJ1281">
        <v>20</v>
      </c>
      <c r="AL1281" t="s">
        <v>801</v>
      </c>
      <c r="AM1281">
        <v>20</v>
      </c>
      <c r="AO1281" t="s">
        <v>798</v>
      </c>
      <c r="AP1281">
        <v>20</v>
      </c>
      <c r="AR1281" t="s">
        <v>258</v>
      </c>
      <c r="AS1281">
        <v>0</v>
      </c>
      <c r="AU1281" t="s">
        <v>799</v>
      </c>
      <c r="AV1281">
        <v>20</v>
      </c>
    </row>
    <row r="1282" spans="1:48" x14ac:dyDescent="0.25">
      <c r="A1282" s="9">
        <v>43383.394583333335</v>
      </c>
      <c r="B1282" s="9">
        <v>43383.394976851851</v>
      </c>
      <c r="C1282" t="s">
        <v>142</v>
      </c>
      <c r="E1282" s="19">
        <v>100</v>
      </c>
      <c r="K1282" s="11">
        <v>2401</v>
      </c>
      <c r="N1282" t="s">
        <v>804</v>
      </c>
      <c r="Q1282" t="s">
        <v>168</v>
      </c>
      <c r="T1282" t="s">
        <v>171</v>
      </c>
      <c r="W1282" t="s">
        <v>854</v>
      </c>
      <c r="Z1282" t="s">
        <v>258</v>
      </c>
      <c r="AD1282">
        <v>0</v>
      </c>
      <c r="AG1282">
        <v>0</v>
      </c>
      <c r="AI1282" t="s">
        <v>796</v>
      </c>
      <c r="AJ1282">
        <v>20</v>
      </c>
      <c r="AL1282" t="s">
        <v>801</v>
      </c>
      <c r="AM1282">
        <v>20</v>
      </c>
      <c r="AO1282" t="s">
        <v>798</v>
      </c>
      <c r="AP1282">
        <v>20</v>
      </c>
      <c r="AR1282" t="s">
        <v>150</v>
      </c>
      <c r="AS1282">
        <v>20</v>
      </c>
      <c r="AU1282" t="s">
        <v>799</v>
      </c>
      <c r="AV1282">
        <v>20</v>
      </c>
    </row>
    <row r="1283" spans="1:48" x14ac:dyDescent="0.25">
      <c r="A1283" s="9">
        <v>43383.395046296297</v>
      </c>
      <c r="B1283" s="9">
        <v>43383.397233796299</v>
      </c>
      <c r="C1283" t="s">
        <v>142</v>
      </c>
      <c r="E1283" s="19">
        <v>100</v>
      </c>
      <c r="K1283" s="11">
        <v>2401</v>
      </c>
      <c r="N1283" t="s">
        <v>804</v>
      </c>
      <c r="Q1283" t="s">
        <v>168</v>
      </c>
      <c r="T1283" t="s">
        <v>171</v>
      </c>
      <c r="W1283" t="s">
        <v>805</v>
      </c>
      <c r="Z1283" t="s">
        <v>150</v>
      </c>
      <c r="AC1283" t="s">
        <v>796</v>
      </c>
      <c r="AD1283">
        <v>0</v>
      </c>
      <c r="AF1283" t="s">
        <v>801</v>
      </c>
      <c r="AG1283">
        <v>0</v>
      </c>
      <c r="AI1283" t="s">
        <v>796</v>
      </c>
      <c r="AJ1283">
        <v>20</v>
      </c>
      <c r="AL1283" t="s">
        <v>801</v>
      </c>
      <c r="AM1283">
        <v>20</v>
      </c>
      <c r="AO1283" t="s">
        <v>798</v>
      </c>
      <c r="AP1283">
        <v>20</v>
      </c>
      <c r="AR1283" t="s">
        <v>150</v>
      </c>
      <c r="AS1283">
        <v>20</v>
      </c>
      <c r="AU1283" t="s">
        <v>799</v>
      </c>
      <c r="AV1283">
        <v>20</v>
      </c>
    </row>
    <row r="1284" spans="1:48" x14ac:dyDescent="0.25">
      <c r="A1284" s="9">
        <v>43383.397314814814</v>
      </c>
      <c r="B1284" s="9">
        <v>43383.39775462963</v>
      </c>
      <c r="C1284" t="s">
        <v>142</v>
      </c>
      <c r="E1284" s="19">
        <v>80</v>
      </c>
      <c r="K1284" s="11">
        <v>2401</v>
      </c>
      <c r="N1284" t="s">
        <v>804</v>
      </c>
      <c r="Q1284" t="s">
        <v>168</v>
      </c>
      <c r="T1284" t="s">
        <v>171</v>
      </c>
      <c r="W1284" t="s">
        <v>854</v>
      </c>
      <c r="Z1284" t="s">
        <v>258</v>
      </c>
      <c r="AD1284">
        <v>0</v>
      </c>
      <c r="AG1284">
        <v>0</v>
      </c>
      <c r="AI1284" t="s">
        <v>796</v>
      </c>
      <c r="AJ1284">
        <v>20</v>
      </c>
      <c r="AL1284" t="s">
        <v>801</v>
      </c>
      <c r="AM1284">
        <v>20</v>
      </c>
      <c r="AO1284" t="s">
        <v>798</v>
      </c>
      <c r="AP1284">
        <v>20</v>
      </c>
      <c r="AR1284" t="s">
        <v>258</v>
      </c>
      <c r="AS1284">
        <v>0</v>
      </c>
      <c r="AU1284" t="s">
        <v>799</v>
      </c>
      <c r="AV1284">
        <v>20</v>
      </c>
    </row>
    <row r="1285" spans="1:48" x14ac:dyDescent="0.25">
      <c r="A1285" s="9">
        <v>43383.397893518515</v>
      </c>
      <c r="B1285" s="9">
        <v>43383.398333333331</v>
      </c>
      <c r="C1285" t="s">
        <v>142</v>
      </c>
      <c r="E1285" s="19">
        <v>100</v>
      </c>
      <c r="K1285" s="11">
        <v>2401</v>
      </c>
      <c r="N1285" t="s">
        <v>804</v>
      </c>
      <c r="Q1285" t="s">
        <v>168</v>
      </c>
      <c r="T1285" t="s">
        <v>171</v>
      </c>
      <c r="W1285" t="s">
        <v>854</v>
      </c>
      <c r="Z1285" t="s">
        <v>258</v>
      </c>
      <c r="AD1285">
        <v>0</v>
      </c>
      <c r="AG1285">
        <v>0</v>
      </c>
      <c r="AI1285" t="s">
        <v>796</v>
      </c>
      <c r="AJ1285">
        <v>20</v>
      </c>
      <c r="AL1285" t="s">
        <v>801</v>
      </c>
      <c r="AM1285">
        <v>20</v>
      </c>
      <c r="AO1285" t="s">
        <v>798</v>
      </c>
      <c r="AP1285">
        <v>20</v>
      </c>
      <c r="AR1285" t="s">
        <v>150</v>
      </c>
      <c r="AS1285">
        <v>20</v>
      </c>
      <c r="AU1285" t="s">
        <v>799</v>
      </c>
      <c r="AV1285">
        <v>20</v>
      </c>
    </row>
    <row r="1286" spans="1:48" x14ac:dyDescent="0.25">
      <c r="A1286" s="9">
        <v>43383.398368055554</v>
      </c>
      <c r="B1286" s="9">
        <v>43383.398784722223</v>
      </c>
      <c r="C1286" t="s">
        <v>142</v>
      </c>
      <c r="E1286" s="19">
        <v>100</v>
      </c>
      <c r="K1286" s="11">
        <v>2401</v>
      </c>
      <c r="N1286" t="s">
        <v>804</v>
      </c>
      <c r="Q1286" t="s">
        <v>168</v>
      </c>
      <c r="T1286" t="s">
        <v>171</v>
      </c>
      <c r="W1286" t="s">
        <v>854</v>
      </c>
      <c r="Z1286" t="s">
        <v>258</v>
      </c>
      <c r="AD1286">
        <v>0</v>
      </c>
      <c r="AG1286">
        <v>0</v>
      </c>
      <c r="AI1286" t="s">
        <v>796</v>
      </c>
      <c r="AJ1286">
        <v>20</v>
      </c>
      <c r="AL1286" t="s">
        <v>801</v>
      </c>
      <c r="AM1286">
        <v>20</v>
      </c>
      <c r="AO1286" t="s">
        <v>798</v>
      </c>
      <c r="AP1286">
        <v>20</v>
      </c>
      <c r="AR1286" t="s">
        <v>150</v>
      </c>
      <c r="AS1286">
        <v>20</v>
      </c>
      <c r="AU1286" t="s">
        <v>799</v>
      </c>
      <c r="AV1286">
        <v>20</v>
      </c>
    </row>
    <row r="1287" spans="1:48" x14ac:dyDescent="0.25">
      <c r="A1287" s="9">
        <v>43383.399953703702</v>
      </c>
      <c r="B1287" s="9">
        <v>43383.400520833333</v>
      </c>
      <c r="C1287" t="s">
        <v>142</v>
      </c>
      <c r="E1287" s="19">
        <v>80</v>
      </c>
      <c r="K1287" s="11">
        <v>2401</v>
      </c>
      <c r="N1287" t="s">
        <v>804</v>
      </c>
      <c r="Q1287" t="s">
        <v>168</v>
      </c>
      <c r="T1287" t="s">
        <v>171</v>
      </c>
      <c r="W1287" t="s">
        <v>805</v>
      </c>
      <c r="Z1287" t="s">
        <v>150</v>
      </c>
      <c r="AC1287" t="s">
        <v>796</v>
      </c>
      <c r="AD1287">
        <v>0</v>
      </c>
      <c r="AF1287" t="s">
        <v>801</v>
      </c>
      <c r="AG1287">
        <v>0</v>
      </c>
      <c r="AI1287" t="s">
        <v>796</v>
      </c>
      <c r="AJ1287">
        <v>20</v>
      </c>
      <c r="AL1287" t="s">
        <v>801</v>
      </c>
      <c r="AM1287">
        <v>20</v>
      </c>
      <c r="AO1287" t="s">
        <v>798</v>
      </c>
      <c r="AP1287">
        <v>20</v>
      </c>
      <c r="AR1287" t="s">
        <v>258</v>
      </c>
      <c r="AS1287">
        <v>0</v>
      </c>
      <c r="AU1287" t="s">
        <v>799</v>
      </c>
      <c r="AV1287">
        <v>20</v>
      </c>
    </row>
    <row r="1288" spans="1:48" x14ac:dyDescent="0.25">
      <c r="A1288" s="9">
        <v>43383.400613425925</v>
      </c>
      <c r="B1288" s="9">
        <v>43383.403344907405</v>
      </c>
      <c r="C1288" t="s">
        <v>142</v>
      </c>
      <c r="E1288" s="19">
        <v>100</v>
      </c>
      <c r="K1288" s="11">
        <v>2401</v>
      </c>
      <c r="N1288" t="s">
        <v>804</v>
      </c>
      <c r="Q1288" t="s">
        <v>168</v>
      </c>
      <c r="T1288" t="s">
        <v>171</v>
      </c>
      <c r="W1288" t="s">
        <v>805</v>
      </c>
      <c r="Z1288" t="s">
        <v>150</v>
      </c>
      <c r="AC1288" t="s">
        <v>796</v>
      </c>
      <c r="AD1288">
        <v>0</v>
      </c>
      <c r="AF1288" t="s">
        <v>801</v>
      </c>
      <c r="AG1288">
        <v>0</v>
      </c>
      <c r="AI1288" t="s">
        <v>796</v>
      </c>
      <c r="AJ1288">
        <v>20</v>
      </c>
      <c r="AL1288" t="s">
        <v>801</v>
      </c>
      <c r="AM1288">
        <v>20</v>
      </c>
      <c r="AO1288" t="s">
        <v>798</v>
      </c>
      <c r="AP1288">
        <v>20</v>
      </c>
      <c r="AR1288" t="s">
        <v>150</v>
      </c>
      <c r="AS1288">
        <v>20</v>
      </c>
      <c r="AU1288" t="s">
        <v>799</v>
      </c>
      <c r="AV1288">
        <v>20</v>
      </c>
    </row>
    <row r="1289" spans="1:48" x14ac:dyDescent="0.25">
      <c r="A1289" s="9">
        <v>43383.405439814815</v>
      </c>
      <c r="B1289" s="9">
        <v>43383.406006944446</v>
      </c>
      <c r="C1289" t="s">
        <v>142</v>
      </c>
      <c r="E1289" s="19">
        <v>60</v>
      </c>
      <c r="K1289" s="11">
        <v>2401</v>
      </c>
      <c r="N1289" t="s">
        <v>804</v>
      </c>
      <c r="Q1289" t="s">
        <v>168</v>
      </c>
      <c r="T1289" t="s">
        <v>171</v>
      </c>
      <c r="W1289" t="s">
        <v>805</v>
      </c>
      <c r="Z1289" t="s">
        <v>150</v>
      </c>
      <c r="AC1289" t="s">
        <v>796</v>
      </c>
      <c r="AD1289">
        <v>0</v>
      </c>
      <c r="AF1289" t="s">
        <v>801</v>
      </c>
      <c r="AG1289">
        <v>0</v>
      </c>
      <c r="AI1289" t="s">
        <v>796</v>
      </c>
      <c r="AJ1289">
        <v>20</v>
      </c>
      <c r="AL1289" t="s">
        <v>855</v>
      </c>
      <c r="AM1289">
        <v>0</v>
      </c>
      <c r="AO1289" t="s">
        <v>798</v>
      </c>
      <c r="AP1289">
        <v>20</v>
      </c>
      <c r="AR1289" t="s">
        <v>258</v>
      </c>
      <c r="AS1289">
        <v>0</v>
      </c>
      <c r="AU1289" t="s">
        <v>799</v>
      </c>
      <c r="AV1289">
        <v>20</v>
      </c>
    </row>
    <row r="1290" spans="1:48" x14ac:dyDescent="0.25">
      <c r="A1290" s="9">
        <v>43383.406423611108</v>
      </c>
      <c r="B1290" s="9">
        <v>43383.406712962962</v>
      </c>
      <c r="C1290" t="s">
        <v>142</v>
      </c>
      <c r="E1290" s="19">
        <v>100</v>
      </c>
      <c r="K1290" s="11">
        <v>2401</v>
      </c>
      <c r="N1290" t="s">
        <v>804</v>
      </c>
      <c r="Q1290" t="s">
        <v>168</v>
      </c>
      <c r="T1290" t="s">
        <v>171</v>
      </c>
      <c r="W1290" t="s">
        <v>854</v>
      </c>
      <c r="Z1290" t="s">
        <v>258</v>
      </c>
      <c r="AD1290">
        <v>0</v>
      </c>
      <c r="AG1290">
        <v>0</v>
      </c>
      <c r="AI1290" t="s">
        <v>796</v>
      </c>
      <c r="AJ1290">
        <v>20</v>
      </c>
      <c r="AL1290" t="s">
        <v>801</v>
      </c>
      <c r="AM1290">
        <v>20</v>
      </c>
      <c r="AO1290" t="s">
        <v>798</v>
      </c>
      <c r="AP1290">
        <v>20</v>
      </c>
      <c r="AR1290" t="s">
        <v>150</v>
      </c>
      <c r="AS1290">
        <v>20</v>
      </c>
      <c r="AU1290" t="s">
        <v>799</v>
      </c>
      <c r="AV1290">
        <v>20</v>
      </c>
    </row>
    <row r="1291" spans="1:48" x14ac:dyDescent="0.25">
      <c r="A1291" s="9">
        <v>43383.406782407408</v>
      </c>
      <c r="B1291" s="9">
        <v>43383.407106481478</v>
      </c>
      <c r="C1291" t="s">
        <v>142</v>
      </c>
      <c r="E1291" s="19">
        <v>100</v>
      </c>
      <c r="K1291" s="11">
        <v>2401</v>
      </c>
      <c r="N1291" t="s">
        <v>804</v>
      </c>
      <c r="Q1291" t="s">
        <v>168</v>
      </c>
      <c r="T1291" t="s">
        <v>171</v>
      </c>
      <c r="W1291" t="s">
        <v>854</v>
      </c>
      <c r="Z1291" t="s">
        <v>258</v>
      </c>
      <c r="AD1291">
        <v>0</v>
      </c>
      <c r="AG1291">
        <v>0</v>
      </c>
      <c r="AI1291" t="s">
        <v>796</v>
      </c>
      <c r="AJ1291">
        <v>20</v>
      </c>
      <c r="AL1291" t="s">
        <v>801</v>
      </c>
      <c r="AM1291">
        <v>20</v>
      </c>
      <c r="AO1291" t="s">
        <v>798</v>
      </c>
      <c r="AP1291">
        <v>20</v>
      </c>
      <c r="AR1291" t="s">
        <v>150</v>
      </c>
      <c r="AS1291">
        <v>20</v>
      </c>
      <c r="AU1291" t="s">
        <v>799</v>
      </c>
      <c r="AV1291">
        <v>20</v>
      </c>
    </row>
    <row r="1292" spans="1:48" x14ac:dyDescent="0.25">
      <c r="A1292" s="9">
        <v>43383.407187500001</v>
      </c>
      <c r="B1292" s="9">
        <v>43383.407557870371</v>
      </c>
      <c r="C1292" t="s">
        <v>142</v>
      </c>
      <c r="E1292" s="19">
        <v>80</v>
      </c>
      <c r="K1292" s="11">
        <v>2401</v>
      </c>
      <c r="N1292" t="s">
        <v>804</v>
      </c>
      <c r="Q1292" t="s">
        <v>168</v>
      </c>
      <c r="T1292" t="s">
        <v>171</v>
      </c>
      <c r="W1292" t="s">
        <v>805</v>
      </c>
      <c r="Z1292" t="s">
        <v>150</v>
      </c>
      <c r="AC1292" t="s">
        <v>796</v>
      </c>
      <c r="AD1292">
        <v>0</v>
      </c>
      <c r="AF1292" t="s">
        <v>801</v>
      </c>
      <c r="AG1292">
        <v>0</v>
      </c>
      <c r="AI1292" t="s">
        <v>796</v>
      </c>
      <c r="AJ1292">
        <v>20</v>
      </c>
      <c r="AL1292" t="s">
        <v>801</v>
      </c>
      <c r="AM1292">
        <v>20</v>
      </c>
      <c r="AO1292" t="s">
        <v>798</v>
      </c>
      <c r="AP1292">
        <v>20</v>
      </c>
      <c r="AR1292" t="s">
        <v>258</v>
      </c>
      <c r="AS1292">
        <v>0</v>
      </c>
      <c r="AU1292" t="s">
        <v>799</v>
      </c>
      <c r="AV1292">
        <v>20</v>
      </c>
    </row>
    <row r="1293" spans="1:48" x14ac:dyDescent="0.25">
      <c r="A1293" s="9">
        <v>43383.407627314817</v>
      </c>
      <c r="B1293" s="9">
        <v>43383.407939814817</v>
      </c>
      <c r="C1293" t="s">
        <v>142</v>
      </c>
      <c r="E1293" s="19">
        <v>100</v>
      </c>
      <c r="K1293" s="11">
        <v>2401</v>
      </c>
      <c r="N1293" t="s">
        <v>804</v>
      </c>
      <c r="Q1293" t="s">
        <v>168</v>
      </c>
      <c r="T1293" t="s">
        <v>171</v>
      </c>
      <c r="W1293" t="s">
        <v>805</v>
      </c>
      <c r="Z1293" t="s">
        <v>150</v>
      </c>
      <c r="AC1293" t="s">
        <v>796</v>
      </c>
      <c r="AD1293">
        <v>0</v>
      </c>
      <c r="AF1293" t="s">
        <v>801</v>
      </c>
      <c r="AG1293">
        <v>0</v>
      </c>
      <c r="AI1293" t="s">
        <v>796</v>
      </c>
      <c r="AJ1293">
        <v>20</v>
      </c>
      <c r="AL1293" t="s">
        <v>801</v>
      </c>
      <c r="AM1293">
        <v>20</v>
      </c>
      <c r="AO1293" t="s">
        <v>798</v>
      </c>
      <c r="AP1293">
        <v>20</v>
      </c>
      <c r="AR1293" t="s">
        <v>150</v>
      </c>
      <c r="AS1293">
        <v>20</v>
      </c>
      <c r="AU1293" t="s">
        <v>799</v>
      </c>
      <c r="AV1293">
        <v>20</v>
      </c>
    </row>
    <row r="1294" spans="1:48" x14ac:dyDescent="0.25">
      <c r="A1294" s="9">
        <v>43383.408055555556</v>
      </c>
      <c r="B1294" s="9">
        <v>43383.409675925926</v>
      </c>
      <c r="C1294" t="s">
        <v>142</v>
      </c>
      <c r="E1294" s="19">
        <v>40</v>
      </c>
      <c r="K1294" s="11">
        <v>2401</v>
      </c>
      <c r="N1294" t="s">
        <v>804</v>
      </c>
      <c r="Q1294" t="s">
        <v>168</v>
      </c>
      <c r="T1294" t="s">
        <v>171</v>
      </c>
      <c r="W1294" t="s">
        <v>854</v>
      </c>
      <c r="Z1294" t="s">
        <v>258</v>
      </c>
      <c r="AD1294">
        <v>0</v>
      </c>
      <c r="AG1294">
        <v>0</v>
      </c>
      <c r="AI1294" t="s">
        <v>796</v>
      </c>
      <c r="AJ1294">
        <v>20</v>
      </c>
      <c r="AL1294" t="s">
        <v>855</v>
      </c>
      <c r="AM1294">
        <v>0</v>
      </c>
      <c r="AO1294" t="s">
        <v>258</v>
      </c>
      <c r="AP1294">
        <v>0</v>
      </c>
      <c r="AR1294" t="s">
        <v>258</v>
      </c>
      <c r="AS1294">
        <v>0</v>
      </c>
      <c r="AU1294" t="s">
        <v>799</v>
      </c>
      <c r="AV1294">
        <v>20</v>
      </c>
    </row>
    <row r="1295" spans="1:48" x14ac:dyDescent="0.25">
      <c r="A1295" s="9">
        <v>43383.409756944442</v>
      </c>
      <c r="B1295" s="9">
        <v>43383.410046296296</v>
      </c>
      <c r="C1295" t="s">
        <v>142</v>
      </c>
      <c r="E1295" s="19">
        <v>80</v>
      </c>
      <c r="K1295" s="11">
        <v>2401</v>
      </c>
      <c r="N1295" t="s">
        <v>804</v>
      </c>
      <c r="Q1295" t="s">
        <v>168</v>
      </c>
      <c r="T1295" t="s">
        <v>171</v>
      </c>
      <c r="W1295" t="s">
        <v>854</v>
      </c>
      <c r="Z1295" t="s">
        <v>258</v>
      </c>
      <c r="AD1295">
        <v>0</v>
      </c>
      <c r="AG1295">
        <v>0</v>
      </c>
      <c r="AI1295" t="s">
        <v>796</v>
      </c>
      <c r="AJ1295">
        <v>20</v>
      </c>
      <c r="AL1295" t="s">
        <v>801</v>
      </c>
      <c r="AM1295">
        <v>20</v>
      </c>
      <c r="AO1295" t="s">
        <v>798</v>
      </c>
      <c r="AP1295">
        <v>20</v>
      </c>
      <c r="AR1295" t="s">
        <v>258</v>
      </c>
      <c r="AS1295">
        <v>0</v>
      </c>
      <c r="AU1295" t="s">
        <v>799</v>
      </c>
      <c r="AV1295">
        <v>20</v>
      </c>
    </row>
    <row r="1296" spans="1:48" x14ac:dyDescent="0.25">
      <c r="A1296" s="9">
        <v>43383.410185185188</v>
      </c>
      <c r="B1296" s="9">
        <v>43383.410497685189</v>
      </c>
      <c r="C1296" t="s">
        <v>142</v>
      </c>
      <c r="E1296" s="19">
        <v>100</v>
      </c>
      <c r="K1296" s="11">
        <v>2401</v>
      </c>
      <c r="N1296" t="s">
        <v>804</v>
      </c>
      <c r="Q1296" t="s">
        <v>168</v>
      </c>
      <c r="T1296" t="s">
        <v>171</v>
      </c>
      <c r="W1296" t="s">
        <v>854</v>
      </c>
      <c r="Z1296" t="s">
        <v>258</v>
      </c>
      <c r="AD1296">
        <v>0</v>
      </c>
      <c r="AG1296">
        <v>0</v>
      </c>
      <c r="AI1296" t="s">
        <v>796</v>
      </c>
      <c r="AJ1296">
        <v>20</v>
      </c>
      <c r="AL1296" t="s">
        <v>801</v>
      </c>
      <c r="AM1296">
        <v>20</v>
      </c>
      <c r="AO1296" t="s">
        <v>798</v>
      </c>
      <c r="AP1296">
        <v>20</v>
      </c>
      <c r="AR1296" t="s">
        <v>150</v>
      </c>
      <c r="AS1296">
        <v>20</v>
      </c>
      <c r="AU1296" t="s">
        <v>799</v>
      </c>
      <c r="AV1296">
        <v>20</v>
      </c>
    </row>
    <row r="1297" spans="1:50" x14ac:dyDescent="0.25">
      <c r="A1297" s="9">
        <v>43383.410578703704</v>
      </c>
      <c r="B1297" s="9">
        <v>43383.410891203705</v>
      </c>
      <c r="C1297" t="s">
        <v>142</v>
      </c>
      <c r="E1297" s="19">
        <v>100</v>
      </c>
      <c r="K1297" s="11">
        <v>2401</v>
      </c>
      <c r="N1297" t="s">
        <v>804</v>
      </c>
      <c r="Q1297" t="s">
        <v>168</v>
      </c>
      <c r="T1297" t="s">
        <v>171</v>
      </c>
      <c r="W1297" t="s">
        <v>854</v>
      </c>
      <c r="Z1297" t="s">
        <v>258</v>
      </c>
      <c r="AD1297">
        <v>0</v>
      </c>
      <c r="AG1297">
        <v>0</v>
      </c>
      <c r="AI1297" t="s">
        <v>796</v>
      </c>
      <c r="AJ1297">
        <v>20</v>
      </c>
      <c r="AL1297" t="s">
        <v>801</v>
      </c>
      <c r="AM1297">
        <v>20</v>
      </c>
      <c r="AO1297" t="s">
        <v>798</v>
      </c>
      <c r="AP1297">
        <v>20</v>
      </c>
      <c r="AR1297" t="s">
        <v>150</v>
      </c>
      <c r="AS1297">
        <v>20</v>
      </c>
      <c r="AU1297" t="s">
        <v>799</v>
      </c>
      <c r="AV1297">
        <v>20</v>
      </c>
    </row>
    <row r="1298" spans="1:50" x14ac:dyDescent="0.25">
      <c r="A1298" s="9">
        <v>43383.410995370374</v>
      </c>
      <c r="B1298" s="9">
        <v>43383.411238425928</v>
      </c>
      <c r="C1298" t="s">
        <v>142</v>
      </c>
      <c r="E1298" s="19">
        <v>100</v>
      </c>
      <c r="K1298" s="11">
        <v>2401</v>
      </c>
      <c r="N1298" t="s">
        <v>804</v>
      </c>
      <c r="Q1298" t="s">
        <v>168</v>
      </c>
      <c r="T1298" t="s">
        <v>171</v>
      </c>
      <c r="W1298" t="s">
        <v>854</v>
      </c>
      <c r="Z1298" t="s">
        <v>258</v>
      </c>
      <c r="AD1298">
        <v>0</v>
      </c>
      <c r="AG1298">
        <v>0</v>
      </c>
      <c r="AI1298" t="s">
        <v>796</v>
      </c>
      <c r="AJ1298">
        <v>20</v>
      </c>
      <c r="AL1298" t="s">
        <v>801</v>
      </c>
      <c r="AM1298">
        <v>20</v>
      </c>
      <c r="AO1298" t="s">
        <v>798</v>
      </c>
      <c r="AP1298">
        <v>20</v>
      </c>
      <c r="AR1298" t="s">
        <v>150</v>
      </c>
      <c r="AS1298">
        <v>20</v>
      </c>
      <c r="AU1298" t="s">
        <v>799</v>
      </c>
      <c r="AV1298">
        <v>20</v>
      </c>
    </row>
    <row r="1299" spans="1:50" x14ac:dyDescent="0.25">
      <c r="A1299" s="9">
        <v>43383.411273148151</v>
      </c>
      <c r="B1299" s="9">
        <v>43383.41165509259</v>
      </c>
      <c r="C1299" t="s">
        <v>142</v>
      </c>
      <c r="E1299" s="19">
        <v>100</v>
      </c>
      <c r="K1299" s="11">
        <v>2401</v>
      </c>
      <c r="N1299" t="s">
        <v>804</v>
      </c>
      <c r="Q1299" t="s">
        <v>168</v>
      </c>
      <c r="T1299" t="s">
        <v>171</v>
      </c>
      <c r="W1299" t="s">
        <v>805</v>
      </c>
      <c r="Z1299" t="s">
        <v>150</v>
      </c>
      <c r="AC1299" t="s">
        <v>796</v>
      </c>
      <c r="AD1299">
        <v>0</v>
      </c>
      <c r="AF1299" t="s">
        <v>801</v>
      </c>
      <c r="AG1299">
        <v>0</v>
      </c>
      <c r="AI1299" t="s">
        <v>796</v>
      </c>
      <c r="AJ1299">
        <v>20</v>
      </c>
      <c r="AL1299" t="s">
        <v>801</v>
      </c>
      <c r="AM1299">
        <v>20</v>
      </c>
      <c r="AO1299" t="s">
        <v>798</v>
      </c>
      <c r="AP1299">
        <v>20</v>
      </c>
      <c r="AR1299" t="s">
        <v>150</v>
      </c>
      <c r="AS1299">
        <v>20</v>
      </c>
      <c r="AU1299" t="s">
        <v>799</v>
      </c>
      <c r="AV1299">
        <v>20</v>
      </c>
    </row>
    <row r="1300" spans="1:50" x14ac:dyDescent="0.25">
      <c r="A1300" s="9">
        <v>43383.41170138889</v>
      </c>
      <c r="B1300" s="9">
        <v>43383.412453703706</v>
      </c>
      <c r="C1300" t="s">
        <v>142</v>
      </c>
      <c r="E1300" s="19">
        <v>20</v>
      </c>
      <c r="K1300" s="11">
        <v>2401</v>
      </c>
      <c r="N1300" t="s">
        <v>804</v>
      </c>
      <c r="Q1300" t="s">
        <v>168</v>
      </c>
      <c r="T1300" t="s">
        <v>171</v>
      </c>
      <c r="W1300" t="s">
        <v>854</v>
      </c>
      <c r="Z1300" t="s">
        <v>150</v>
      </c>
      <c r="AC1300" t="s">
        <v>796</v>
      </c>
      <c r="AD1300">
        <v>0</v>
      </c>
      <c r="AF1300" t="s">
        <v>855</v>
      </c>
      <c r="AG1300">
        <v>0</v>
      </c>
      <c r="AI1300" t="s">
        <v>796</v>
      </c>
      <c r="AJ1300">
        <v>20</v>
      </c>
      <c r="AL1300" t="s">
        <v>855</v>
      </c>
      <c r="AM1300">
        <v>0</v>
      </c>
      <c r="AO1300" t="s">
        <v>258</v>
      </c>
      <c r="AP1300">
        <v>0</v>
      </c>
      <c r="AR1300" t="s">
        <v>258</v>
      </c>
      <c r="AS1300">
        <v>0</v>
      </c>
      <c r="AU1300" t="s">
        <v>258</v>
      </c>
      <c r="AV1300">
        <v>0</v>
      </c>
    </row>
    <row r="1301" spans="1:50" x14ac:dyDescent="0.25">
      <c r="A1301" s="9">
        <v>43444.346284722225</v>
      </c>
      <c r="B1301" s="9">
        <v>43444.348229166666</v>
      </c>
      <c r="C1301" t="s">
        <v>142</v>
      </c>
      <c r="E1301" s="19">
        <v>100</v>
      </c>
      <c r="K1301" s="11">
        <v>2315</v>
      </c>
      <c r="N1301" t="s">
        <v>804</v>
      </c>
      <c r="Q1301" t="s">
        <v>197</v>
      </c>
      <c r="T1301" t="s">
        <v>795</v>
      </c>
      <c r="W1301" t="s">
        <v>854</v>
      </c>
      <c r="Z1301" t="s">
        <v>258</v>
      </c>
      <c r="AD1301">
        <v>0</v>
      </c>
      <c r="AG1301">
        <v>0</v>
      </c>
      <c r="AI1301" t="s">
        <v>796</v>
      </c>
      <c r="AJ1301">
        <v>20</v>
      </c>
      <c r="AL1301" t="s">
        <v>801</v>
      </c>
      <c r="AM1301">
        <v>20</v>
      </c>
      <c r="AO1301" t="s">
        <v>798</v>
      </c>
      <c r="AP1301">
        <v>20</v>
      </c>
      <c r="AR1301" t="s">
        <v>150</v>
      </c>
      <c r="AS1301">
        <v>20</v>
      </c>
      <c r="AU1301" t="s">
        <v>799</v>
      </c>
      <c r="AV1301">
        <v>20</v>
      </c>
    </row>
    <row r="1302" spans="1:50" x14ac:dyDescent="0.25">
      <c r="A1302" s="9">
        <v>43444.346446759257</v>
      </c>
      <c r="B1302" s="9">
        <v>43444.349942129629</v>
      </c>
      <c r="C1302" t="s">
        <v>142</v>
      </c>
      <c r="E1302" s="19">
        <v>80</v>
      </c>
      <c r="K1302" s="11">
        <v>2315</v>
      </c>
      <c r="N1302" t="s">
        <v>804</v>
      </c>
      <c r="Q1302" t="s">
        <v>197</v>
      </c>
      <c r="T1302" t="s">
        <v>795</v>
      </c>
      <c r="W1302" t="s">
        <v>854</v>
      </c>
      <c r="Z1302" t="s">
        <v>258</v>
      </c>
      <c r="AD1302">
        <v>0</v>
      </c>
      <c r="AG1302">
        <v>0</v>
      </c>
      <c r="AI1302" t="s">
        <v>796</v>
      </c>
      <c r="AJ1302">
        <v>20</v>
      </c>
      <c r="AL1302" t="s">
        <v>797</v>
      </c>
      <c r="AM1302">
        <v>0</v>
      </c>
      <c r="AO1302" t="s">
        <v>798</v>
      </c>
      <c r="AP1302">
        <v>20</v>
      </c>
      <c r="AR1302" t="s">
        <v>150</v>
      </c>
      <c r="AS1302">
        <v>20</v>
      </c>
      <c r="AU1302" t="s">
        <v>799</v>
      </c>
      <c r="AV1302">
        <v>20</v>
      </c>
      <c r="AX1302" t="s">
        <v>3538</v>
      </c>
    </row>
    <row r="1303" spans="1:50" x14ac:dyDescent="0.25">
      <c r="A1303" s="9">
        <v>43444.351481481484</v>
      </c>
      <c r="B1303" s="9">
        <v>43444.353796296295</v>
      </c>
      <c r="C1303" t="s">
        <v>142</v>
      </c>
      <c r="E1303" s="19">
        <v>80</v>
      </c>
      <c r="K1303" s="11">
        <v>2315</v>
      </c>
      <c r="N1303" t="s">
        <v>804</v>
      </c>
      <c r="Q1303" t="s">
        <v>197</v>
      </c>
      <c r="T1303" t="s">
        <v>795</v>
      </c>
      <c r="W1303" t="s">
        <v>854</v>
      </c>
      <c r="Z1303" t="s">
        <v>150</v>
      </c>
      <c r="AC1303" t="s">
        <v>796</v>
      </c>
      <c r="AD1303">
        <v>0</v>
      </c>
      <c r="AF1303" t="s">
        <v>797</v>
      </c>
      <c r="AG1303">
        <v>0</v>
      </c>
      <c r="AI1303" t="s">
        <v>796</v>
      </c>
      <c r="AJ1303">
        <v>20</v>
      </c>
      <c r="AL1303" t="s">
        <v>797</v>
      </c>
      <c r="AM1303">
        <v>0</v>
      </c>
      <c r="AO1303" t="s">
        <v>798</v>
      </c>
      <c r="AP1303">
        <v>20</v>
      </c>
      <c r="AR1303" t="s">
        <v>150</v>
      </c>
      <c r="AS1303">
        <v>20</v>
      </c>
      <c r="AU1303" t="s">
        <v>799</v>
      </c>
      <c r="AV1303">
        <v>20</v>
      </c>
      <c r="AX1303" t="s">
        <v>3539</v>
      </c>
    </row>
    <row r="1304" spans="1:50" x14ac:dyDescent="0.25">
      <c r="A1304" s="9">
        <v>43444.353449074071</v>
      </c>
      <c r="B1304" s="9">
        <v>43444.35465277778</v>
      </c>
      <c r="C1304" t="s">
        <v>142</v>
      </c>
      <c r="E1304" s="19">
        <v>80</v>
      </c>
      <c r="K1304" s="11">
        <v>2315</v>
      </c>
      <c r="N1304" t="s">
        <v>804</v>
      </c>
      <c r="Q1304" t="s">
        <v>197</v>
      </c>
      <c r="T1304" t="s">
        <v>795</v>
      </c>
      <c r="W1304" t="s">
        <v>854</v>
      </c>
      <c r="Z1304" t="s">
        <v>258</v>
      </c>
      <c r="AD1304">
        <v>0</v>
      </c>
      <c r="AG1304">
        <v>0</v>
      </c>
      <c r="AI1304" t="s">
        <v>800</v>
      </c>
      <c r="AJ1304">
        <v>0</v>
      </c>
      <c r="AL1304" t="s">
        <v>801</v>
      </c>
      <c r="AM1304">
        <v>20</v>
      </c>
      <c r="AO1304" t="s">
        <v>798</v>
      </c>
      <c r="AP1304">
        <v>20</v>
      </c>
      <c r="AR1304" t="s">
        <v>150</v>
      </c>
      <c r="AS1304">
        <v>20</v>
      </c>
      <c r="AU1304" t="s">
        <v>799</v>
      </c>
      <c r="AV1304">
        <v>20</v>
      </c>
    </row>
    <row r="1305" spans="1:50" x14ac:dyDescent="0.25">
      <c r="A1305" s="9">
        <v>43444.354699074072</v>
      </c>
      <c r="B1305" s="9">
        <v>43444.357164351852</v>
      </c>
      <c r="C1305" t="s">
        <v>142</v>
      </c>
      <c r="E1305" s="19">
        <v>100</v>
      </c>
      <c r="K1305" s="11">
        <v>2315</v>
      </c>
      <c r="N1305" t="s">
        <v>804</v>
      </c>
      <c r="Q1305" t="s">
        <v>197</v>
      </c>
      <c r="T1305" t="s">
        <v>795</v>
      </c>
      <c r="W1305" t="s">
        <v>854</v>
      </c>
      <c r="Z1305" t="s">
        <v>258</v>
      </c>
      <c r="AD1305">
        <v>0</v>
      </c>
      <c r="AG1305">
        <v>0</v>
      </c>
      <c r="AI1305" t="s">
        <v>796</v>
      </c>
      <c r="AJ1305">
        <v>20</v>
      </c>
      <c r="AL1305" t="s">
        <v>801</v>
      </c>
      <c r="AM1305">
        <v>20</v>
      </c>
      <c r="AO1305" t="s">
        <v>798</v>
      </c>
      <c r="AP1305">
        <v>20</v>
      </c>
      <c r="AR1305" t="s">
        <v>150</v>
      </c>
      <c r="AS1305">
        <v>20</v>
      </c>
      <c r="AU1305" t="s">
        <v>799</v>
      </c>
      <c r="AV1305">
        <v>20</v>
      </c>
    </row>
    <row r="1306" spans="1:50" x14ac:dyDescent="0.25">
      <c r="A1306" s="9">
        <v>43444.355115740742</v>
      </c>
      <c r="B1306" s="9">
        <v>43444.357349537036</v>
      </c>
      <c r="C1306" t="s">
        <v>142</v>
      </c>
      <c r="E1306" s="19">
        <v>40</v>
      </c>
      <c r="K1306" s="11">
        <v>2315</v>
      </c>
      <c r="N1306" t="s">
        <v>804</v>
      </c>
      <c r="Q1306" t="s">
        <v>197</v>
      </c>
      <c r="T1306" t="s">
        <v>795</v>
      </c>
      <c r="W1306" t="s">
        <v>854</v>
      </c>
      <c r="Z1306" t="s">
        <v>150</v>
      </c>
      <c r="AC1306" t="s">
        <v>796</v>
      </c>
      <c r="AD1306">
        <v>0</v>
      </c>
      <c r="AF1306" t="s">
        <v>855</v>
      </c>
      <c r="AG1306">
        <v>0</v>
      </c>
      <c r="AI1306" t="s">
        <v>796</v>
      </c>
      <c r="AJ1306">
        <v>20</v>
      </c>
      <c r="AL1306" t="s">
        <v>855</v>
      </c>
      <c r="AM1306">
        <v>0</v>
      </c>
      <c r="AO1306" t="s">
        <v>258</v>
      </c>
      <c r="AP1306">
        <v>0</v>
      </c>
      <c r="AR1306" t="s">
        <v>150</v>
      </c>
      <c r="AS1306">
        <v>20</v>
      </c>
      <c r="AU1306" t="s">
        <v>258</v>
      </c>
      <c r="AV1306">
        <v>0</v>
      </c>
      <c r="AX1306" t="s">
        <v>3540</v>
      </c>
    </row>
    <row r="1307" spans="1:50" x14ac:dyDescent="0.25">
      <c r="A1307" s="9">
        <v>43444.358032407406</v>
      </c>
      <c r="B1307" s="9">
        <v>43444.359791666669</v>
      </c>
      <c r="C1307" t="s">
        <v>142</v>
      </c>
      <c r="E1307" s="19">
        <v>40</v>
      </c>
      <c r="K1307" s="11">
        <v>2315</v>
      </c>
      <c r="N1307" t="s">
        <v>804</v>
      </c>
      <c r="Q1307" t="s">
        <v>197</v>
      </c>
      <c r="T1307" t="s">
        <v>795</v>
      </c>
      <c r="W1307" t="s">
        <v>854</v>
      </c>
      <c r="Z1307" t="s">
        <v>258</v>
      </c>
      <c r="AD1307">
        <v>0</v>
      </c>
      <c r="AG1307">
        <v>0</v>
      </c>
      <c r="AI1307" t="s">
        <v>796</v>
      </c>
      <c r="AJ1307">
        <v>20</v>
      </c>
      <c r="AL1307" t="s">
        <v>797</v>
      </c>
      <c r="AM1307">
        <v>0</v>
      </c>
      <c r="AO1307" t="s">
        <v>798</v>
      </c>
      <c r="AP1307">
        <v>20</v>
      </c>
      <c r="AR1307" t="s">
        <v>258</v>
      </c>
      <c r="AS1307">
        <v>0</v>
      </c>
      <c r="AU1307" t="s">
        <v>258</v>
      </c>
      <c r="AV1307">
        <v>0</v>
      </c>
      <c r="AX1307" t="s">
        <v>3541</v>
      </c>
    </row>
    <row r="1308" spans="1:50" x14ac:dyDescent="0.25">
      <c r="A1308" s="9">
        <v>43444.357245370367</v>
      </c>
      <c r="B1308" s="9">
        <v>43444.362187500003</v>
      </c>
      <c r="C1308" t="s">
        <v>142</v>
      </c>
      <c r="E1308" s="19">
        <v>80</v>
      </c>
      <c r="K1308" s="11">
        <v>2315</v>
      </c>
      <c r="N1308" t="s">
        <v>804</v>
      </c>
      <c r="Q1308" t="s">
        <v>197</v>
      </c>
      <c r="T1308" t="s">
        <v>795</v>
      </c>
      <c r="W1308" t="s">
        <v>854</v>
      </c>
      <c r="Z1308" t="s">
        <v>258</v>
      </c>
      <c r="AD1308">
        <v>0</v>
      </c>
      <c r="AG1308">
        <v>0</v>
      </c>
      <c r="AI1308" t="s">
        <v>796</v>
      </c>
      <c r="AJ1308">
        <v>20</v>
      </c>
      <c r="AL1308" t="s">
        <v>797</v>
      </c>
      <c r="AM1308">
        <v>0</v>
      </c>
      <c r="AO1308" t="s">
        <v>798</v>
      </c>
      <c r="AP1308">
        <v>20</v>
      </c>
      <c r="AR1308" t="s">
        <v>150</v>
      </c>
      <c r="AS1308">
        <v>20</v>
      </c>
      <c r="AU1308" t="s">
        <v>799</v>
      </c>
      <c r="AV1308">
        <v>20</v>
      </c>
    </row>
    <row r="1309" spans="1:50" x14ac:dyDescent="0.25">
      <c r="A1309" s="9">
        <v>43444.369386574072</v>
      </c>
      <c r="B1309" s="9">
        <v>43444.370057870372</v>
      </c>
      <c r="C1309" t="s">
        <v>142</v>
      </c>
      <c r="E1309" s="19">
        <v>60</v>
      </c>
      <c r="K1309" s="11">
        <v>2315</v>
      </c>
      <c r="N1309" t="s">
        <v>804</v>
      </c>
      <c r="Q1309" t="s">
        <v>197</v>
      </c>
      <c r="T1309" t="s">
        <v>795</v>
      </c>
      <c r="W1309" t="s">
        <v>854</v>
      </c>
      <c r="Z1309" t="s">
        <v>258</v>
      </c>
      <c r="AD1309">
        <v>0</v>
      </c>
      <c r="AG1309">
        <v>0</v>
      </c>
      <c r="AI1309" t="s">
        <v>800</v>
      </c>
      <c r="AJ1309">
        <v>0</v>
      </c>
      <c r="AL1309" t="s">
        <v>797</v>
      </c>
      <c r="AM1309">
        <v>0</v>
      </c>
      <c r="AO1309" t="s">
        <v>798</v>
      </c>
      <c r="AP1309">
        <v>20</v>
      </c>
      <c r="AR1309" t="s">
        <v>150</v>
      </c>
      <c r="AS1309">
        <v>20</v>
      </c>
      <c r="AU1309" t="s">
        <v>799</v>
      </c>
      <c r="AV1309">
        <v>20</v>
      </c>
    </row>
    <row r="1310" spans="1:50" x14ac:dyDescent="0.25">
      <c r="A1310" s="9">
        <v>43444.362581018519</v>
      </c>
      <c r="B1310" s="9">
        <v>43444.370370370372</v>
      </c>
      <c r="C1310" t="s">
        <v>142</v>
      </c>
      <c r="E1310" s="19">
        <v>60</v>
      </c>
      <c r="K1310" s="11">
        <v>2315</v>
      </c>
      <c r="N1310" t="s">
        <v>804</v>
      </c>
      <c r="Q1310" t="s">
        <v>197</v>
      </c>
      <c r="T1310" t="s">
        <v>795</v>
      </c>
      <c r="W1310" t="s">
        <v>854</v>
      </c>
      <c r="Z1310" t="s">
        <v>258</v>
      </c>
      <c r="AD1310">
        <v>0</v>
      </c>
      <c r="AG1310">
        <v>0</v>
      </c>
      <c r="AI1310" t="s">
        <v>800</v>
      </c>
      <c r="AJ1310">
        <v>0</v>
      </c>
      <c r="AL1310" t="s">
        <v>801</v>
      </c>
      <c r="AM1310">
        <v>20</v>
      </c>
      <c r="AO1310" t="s">
        <v>258</v>
      </c>
      <c r="AP1310">
        <v>0</v>
      </c>
      <c r="AR1310" t="s">
        <v>150</v>
      </c>
      <c r="AS1310">
        <v>20</v>
      </c>
      <c r="AU1310" t="s">
        <v>799</v>
      </c>
      <c r="AV1310">
        <v>20</v>
      </c>
      <c r="AX1310" t="s">
        <v>3542</v>
      </c>
    </row>
    <row r="1311" spans="1:50" x14ac:dyDescent="0.25">
      <c r="A1311" t="s">
        <v>3543</v>
      </c>
      <c r="B1311" t="s">
        <v>3544</v>
      </c>
      <c r="C1311" t="s">
        <v>142</v>
      </c>
      <c r="E1311" s="19">
        <v>100</v>
      </c>
      <c r="K1311" s="11">
        <v>2253</v>
      </c>
      <c r="N1311" t="s">
        <v>804</v>
      </c>
      <c r="Q1311" t="s">
        <v>146</v>
      </c>
      <c r="T1311" t="s">
        <v>162</v>
      </c>
      <c r="W1311" t="s">
        <v>854</v>
      </c>
      <c r="Z1311" t="s">
        <v>258</v>
      </c>
      <c r="AD1311">
        <v>0</v>
      </c>
      <c r="AG1311">
        <v>0</v>
      </c>
      <c r="AI1311" t="s">
        <v>796</v>
      </c>
      <c r="AJ1311">
        <v>20</v>
      </c>
      <c r="AL1311" t="s">
        <v>801</v>
      </c>
      <c r="AM1311">
        <v>20</v>
      </c>
      <c r="AO1311" t="s">
        <v>798</v>
      </c>
      <c r="AP1311">
        <v>20</v>
      </c>
      <c r="AR1311" t="s">
        <v>150</v>
      </c>
      <c r="AS1311">
        <v>20</v>
      </c>
      <c r="AU1311" t="s">
        <v>799</v>
      </c>
      <c r="AV1311">
        <v>20</v>
      </c>
    </row>
    <row r="1312" spans="1:50" x14ac:dyDescent="0.25">
      <c r="A1312" t="s">
        <v>3545</v>
      </c>
      <c r="B1312" t="s">
        <v>3546</v>
      </c>
      <c r="C1312" t="s">
        <v>142</v>
      </c>
      <c r="E1312" s="19">
        <v>100</v>
      </c>
      <c r="K1312" s="11">
        <v>2253</v>
      </c>
      <c r="N1312" t="s">
        <v>804</v>
      </c>
      <c r="Q1312" t="s">
        <v>146</v>
      </c>
      <c r="T1312" t="s">
        <v>162</v>
      </c>
      <c r="W1312" t="s">
        <v>854</v>
      </c>
      <c r="Z1312" t="s">
        <v>258</v>
      </c>
      <c r="AD1312">
        <v>0</v>
      </c>
      <c r="AG1312">
        <v>0</v>
      </c>
      <c r="AI1312" t="s">
        <v>796</v>
      </c>
      <c r="AJ1312">
        <v>20</v>
      </c>
      <c r="AL1312" t="s">
        <v>801</v>
      </c>
      <c r="AM1312">
        <v>20</v>
      </c>
      <c r="AO1312" t="s">
        <v>798</v>
      </c>
      <c r="AP1312">
        <v>20</v>
      </c>
      <c r="AR1312" t="s">
        <v>150</v>
      </c>
      <c r="AS1312">
        <v>20</v>
      </c>
      <c r="AU1312" t="s">
        <v>799</v>
      </c>
      <c r="AV1312">
        <v>20</v>
      </c>
    </row>
    <row r="1313" spans="1:52" x14ac:dyDescent="0.25">
      <c r="A1313" t="s">
        <v>3547</v>
      </c>
      <c r="B1313" t="s">
        <v>3548</v>
      </c>
      <c r="C1313" t="s">
        <v>142</v>
      </c>
      <c r="E1313" s="19">
        <v>100</v>
      </c>
      <c r="K1313" s="11">
        <v>2253</v>
      </c>
      <c r="N1313" t="s">
        <v>804</v>
      </c>
      <c r="Q1313" t="s">
        <v>146</v>
      </c>
      <c r="T1313" t="s">
        <v>162</v>
      </c>
      <c r="W1313" t="s">
        <v>854</v>
      </c>
      <c r="Z1313" t="s">
        <v>258</v>
      </c>
      <c r="AD1313">
        <v>0</v>
      </c>
      <c r="AG1313">
        <v>0</v>
      </c>
      <c r="AI1313" t="s">
        <v>796</v>
      </c>
      <c r="AJ1313">
        <v>20</v>
      </c>
      <c r="AL1313" t="s">
        <v>801</v>
      </c>
      <c r="AM1313">
        <v>20</v>
      </c>
      <c r="AO1313" t="s">
        <v>798</v>
      </c>
      <c r="AP1313">
        <v>20</v>
      </c>
      <c r="AR1313" t="s">
        <v>150</v>
      </c>
      <c r="AS1313">
        <v>20</v>
      </c>
      <c r="AU1313" t="s">
        <v>799</v>
      </c>
      <c r="AV1313">
        <v>20</v>
      </c>
    </row>
    <row r="1314" spans="1:52" x14ac:dyDescent="0.25">
      <c r="A1314" t="s">
        <v>3549</v>
      </c>
      <c r="B1314" t="s">
        <v>3550</v>
      </c>
      <c r="C1314" t="s">
        <v>142</v>
      </c>
      <c r="E1314" s="19">
        <v>100</v>
      </c>
      <c r="K1314" s="11">
        <v>2253</v>
      </c>
      <c r="N1314" t="s">
        <v>804</v>
      </c>
      <c r="Q1314" t="s">
        <v>146</v>
      </c>
      <c r="T1314" t="s">
        <v>795</v>
      </c>
      <c r="W1314" t="s">
        <v>854</v>
      </c>
      <c r="Z1314" t="s">
        <v>258</v>
      </c>
      <c r="AD1314">
        <v>0</v>
      </c>
      <c r="AG1314">
        <v>0</v>
      </c>
      <c r="AI1314" t="s">
        <v>796</v>
      </c>
      <c r="AJ1314">
        <v>20</v>
      </c>
      <c r="AL1314" t="s">
        <v>801</v>
      </c>
      <c r="AM1314">
        <v>20</v>
      </c>
      <c r="AO1314" t="s">
        <v>798</v>
      </c>
      <c r="AP1314">
        <v>20</v>
      </c>
      <c r="AR1314" t="s">
        <v>150</v>
      </c>
      <c r="AS1314">
        <v>20</v>
      </c>
      <c r="AU1314" t="s">
        <v>799</v>
      </c>
      <c r="AV1314">
        <v>20</v>
      </c>
    </row>
    <row r="1315" spans="1:52" x14ac:dyDescent="0.25">
      <c r="A1315" t="s">
        <v>3551</v>
      </c>
      <c r="B1315" t="s">
        <v>3552</v>
      </c>
      <c r="C1315" t="s">
        <v>142</v>
      </c>
      <c r="E1315" s="19">
        <v>100</v>
      </c>
      <c r="K1315" s="11">
        <v>2253</v>
      </c>
      <c r="N1315" t="s">
        <v>804</v>
      </c>
      <c r="Q1315" t="s">
        <v>146</v>
      </c>
      <c r="T1315" t="s">
        <v>795</v>
      </c>
      <c r="W1315" t="s">
        <v>854</v>
      </c>
      <c r="Z1315" t="s">
        <v>258</v>
      </c>
      <c r="AD1315">
        <v>0</v>
      </c>
      <c r="AG1315">
        <v>0</v>
      </c>
      <c r="AI1315" t="s">
        <v>796</v>
      </c>
      <c r="AJ1315">
        <v>20</v>
      </c>
      <c r="AL1315" t="s">
        <v>801</v>
      </c>
      <c r="AM1315">
        <v>20</v>
      </c>
      <c r="AO1315" t="s">
        <v>798</v>
      </c>
      <c r="AP1315">
        <v>20</v>
      </c>
      <c r="AR1315" t="s">
        <v>150</v>
      </c>
      <c r="AS1315">
        <v>20</v>
      </c>
      <c r="AU1315" t="s">
        <v>799</v>
      </c>
      <c r="AV1315">
        <v>20</v>
      </c>
    </row>
    <row r="1316" spans="1:52" x14ac:dyDescent="0.25">
      <c r="A1316" t="s">
        <v>3553</v>
      </c>
      <c r="B1316" t="s">
        <v>3554</v>
      </c>
      <c r="C1316" t="s">
        <v>142</v>
      </c>
      <c r="E1316" s="19">
        <v>80</v>
      </c>
      <c r="K1316" s="11">
        <v>2253</v>
      </c>
      <c r="N1316" t="s">
        <v>804</v>
      </c>
      <c r="Q1316" t="s">
        <v>146</v>
      </c>
      <c r="T1316" t="s">
        <v>795</v>
      </c>
      <c r="W1316" t="s">
        <v>854</v>
      </c>
      <c r="Z1316" t="s">
        <v>258</v>
      </c>
      <c r="AD1316">
        <v>0</v>
      </c>
      <c r="AG1316">
        <v>0</v>
      </c>
      <c r="AI1316" t="s">
        <v>800</v>
      </c>
      <c r="AJ1316">
        <v>0</v>
      </c>
      <c r="AL1316" t="s">
        <v>801</v>
      </c>
      <c r="AM1316">
        <v>20</v>
      </c>
      <c r="AO1316" t="s">
        <v>798</v>
      </c>
      <c r="AP1316">
        <v>20</v>
      </c>
      <c r="AR1316" t="s">
        <v>150</v>
      </c>
      <c r="AS1316">
        <v>20</v>
      </c>
      <c r="AU1316" t="s">
        <v>799</v>
      </c>
      <c r="AV1316">
        <v>20</v>
      </c>
    </row>
    <row r="1317" spans="1:52" x14ac:dyDescent="0.25">
      <c r="A1317" t="s">
        <v>3555</v>
      </c>
      <c r="B1317" t="s">
        <v>3556</v>
      </c>
      <c r="C1317" t="s">
        <v>142</v>
      </c>
      <c r="E1317" s="19">
        <v>100</v>
      </c>
      <c r="K1317" s="11">
        <v>2253</v>
      </c>
      <c r="N1317" t="s">
        <v>804</v>
      </c>
      <c r="Q1317" t="s">
        <v>146</v>
      </c>
      <c r="T1317" t="s">
        <v>795</v>
      </c>
      <c r="W1317" t="s">
        <v>854</v>
      </c>
      <c r="Z1317" t="s">
        <v>258</v>
      </c>
      <c r="AD1317">
        <v>0</v>
      </c>
      <c r="AG1317">
        <v>0</v>
      </c>
      <c r="AI1317" t="s">
        <v>796</v>
      </c>
      <c r="AJ1317">
        <v>20</v>
      </c>
      <c r="AL1317" t="s">
        <v>801</v>
      </c>
      <c r="AM1317">
        <v>20</v>
      </c>
      <c r="AO1317" t="s">
        <v>798</v>
      </c>
      <c r="AP1317">
        <v>20</v>
      </c>
      <c r="AR1317" t="s">
        <v>150</v>
      </c>
      <c r="AS1317">
        <v>20</v>
      </c>
      <c r="AU1317" t="s">
        <v>799</v>
      </c>
      <c r="AV1317">
        <v>20</v>
      </c>
    </row>
    <row r="1318" spans="1:52" x14ac:dyDescent="0.25">
      <c r="A1318" t="s">
        <v>3557</v>
      </c>
      <c r="B1318" t="s">
        <v>3558</v>
      </c>
      <c r="C1318" t="s">
        <v>142</v>
      </c>
      <c r="E1318" s="19">
        <v>60</v>
      </c>
      <c r="K1318" s="11">
        <v>2253</v>
      </c>
      <c r="N1318" t="s">
        <v>804</v>
      </c>
      <c r="Q1318" t="s">
        <v>146</v>
      </c>
      <c r="T1318" t="s">
        <v>795</v>
      </c>
      <c r="W1318" t="s">
        <v>854</v>
      </c>
      <c r="Z1318" t="s">
        <v>258</v>
      </c>
      <c r="AD1318">
        <v>0</v>
      </c>
      <c r="AG1318">
        <v>0</v>
      </c>
      <c r="AI1318" t="s">
        <v>796</v>
      </c>
      <c r="AJ1318">
        <v>20</v>
      </c>
      <c r="AL1318" t="s">
        <v>855</v>
      </c>
      <c r="AM1318">
        <v>0</v>
      </c>
      <c r="AO1318" t="s">
        <v>258</v>
      </c>
      <c r="AP1318">
        <v>0</v>
      </c>
      <c r="AR1318" t="s">
        <v>150</v>
      </c>
      <c r="AS1318">
        <v>20</v>
      </c>
      <c r="AU1318" t="s">
        <v>799</v>
      </c>
      <c r="AV1318">
        <v>20</v>
      </c>
    </row>
    <row r="1319" spans="1:52" x14ac:dyDescent="0.25">
      <c r="A1319" t="s">
        <v>3559</v>
      </c>
      <c r="B1319" t="s">
        <v>3560</v>
      </c>
      <c r="C1319" t="s">
        <v>142</v>
      </c>
      <c r="E1319" s="19">
        <v>100</v>
      </c>
      <c r="K1319" s="11">
        <v>2253</v>
      </c>
      <c r="N1319" t="s">
        <v>804</v>
      </c>
      <c r="Q1319" t="s">
        <v>146</v>
      </c>
      <c r="T1319" t="s">
        <v>795</v>
      </c>
      <c r="W1319" t="s">
        <v>854</v>
      </c>
      <c r="Z1319" t="s">
        <v>258</v>
      </c>
      <c r="AD1319">
        <v>0</v>
      </c>
      <c r="AG1319">
        <v>0</v>
      </c>
      <c r="AI1319" t="s">
        <v>796</v>
      </c>
      <c r="AJ1319">
        <v>20</v>
      </c>
      <c r="AL1319" t="s">
        <v>801</v>
      </c>
      <c r="AM1319">
        <v>20</v>
      </c>
      <c r="AO1319" t="s">
        <v>798</v>
      </c>
      <c r="AP1319">
        <v>20</v>
      </c>
      <c r="AR1319" t="s">
        <v>150</v>
      </c>
      <c r="AS1319">
        <v>20</v>
      </c>
      <c r="AU1319" t="s">
        <v>799</v>
      </c>
      <c r="AV1319">
        <v>20</v>
      </c>
    </row>
    <row r="1320" spans="1:52" x14ac:dyDescent="0.25">
      <c r="A1320" s="79">
        <v>43399.359710648103</v>
      </c>
      <c r="B1320" s="79">
        <v>43399.362326388902</v>
      </c>
      <c r="C1320" s="80" t="s">
        <v>142</v>
      </c>
      <c r="D1320" s="80"/>
      <c r="E1320" s="78">
        <v>100</v>
      </c>
      <c r="F1320" s="80"/>
      <c r="G1320" s="79"/>
      <c r="H1320" s="80"/>
      <c r="I1320" s="78"/>
      <c r="J1320" s="80"/>
      <c r="K1320" s="11">
        <v>2105</v>
      </c>
      <c r="L1320" s="78"/>
      <c r="M1320" s="80"/>
      <c r="N1320" s="80" t="s">
        <v>255</v>
      </c>
      <c r="O1320" s="78"/>
      <c r="P1320" s="80"/>
      <c r="Q1320" s="80" t="s">
        <v>257</v>
      </c>
      <c r="R1320" s="78"/>
      <c r="S1320" s="80"/>
      <c r="T1320" s="80" t="s">
        <v>171</v>
      </c>
      <c r="U1320" s="78"/>
      <c r="V1320" s="80"/>
      <c r="W1320" s="80" t="s">
        <v>854</v>
      </c>
      <c r="X1320" s="78"/>
      <c r="Y1320" s="80"/>
      <c r="Z1320" s="80" t="s">
        <v>258</v>
      </c>
      <c r="AA1320" s="78"/>
      <c r="AB1320" s="80"/>
      <c r="AC1320" s="80"/>
      <c r="AD1320" s="78">
        <v>0</v>
      </c>
      <c r="AE1320" s="80"/>
      <c r="AF1320" s="80"/>
      <c r="AG1320" s="78">
        <v>0</v>
      </c>
      <c r="AH1320" s="80"/>
      <c r="AI1320" s="80" t="s">
        <v>796</v>
      </c>
      <c r="AJ1320" s="78">
        <v>20</v>
      </c>
      <c r="AK1320" s="80"/>
      <c r="AL1320" s="80" t="s">
        <v>801</v>
      </c>
      <c r="AM1320" s="78">
        <v>20</v>
      </c>
      <c r="AN1320" s="80"/>
      <c r="AO1320" s="80" t="s">
        <v>798</v>
      </c>
      <c r="AP1320" s="78">
        <v>20</v>
      </c>
      <c r="AQ1320" s="80"/>
      <c r="AR1320" s="80" t="s">
        <v>150</v>
      </c>
      <c r="AS1320" s="78">
        <v>20</v>
      </c>
      <c r="AT1320" s="80"/>
      <c r="AU1320" s="80" t="s">
        <v>799</v>
      </c>
      <c r="AV1320" s="78">
        <v>20</v>
      </c>
      <c r="AW1320" s="80"/>
      <c r="AX1320" s="80"/>
      <c r="AY1320" s="78"/>
      <c r="AZ1320" s="80"/>
    </row>
    <row r="1321" spans="1:52" x14ac:dyDescent="0.25">
      <c r="A1321" s="79">
        <v>43403.584988425901</v>
      </c>
      <c r="B1321" s="79">
        <v>43403.598854166703</v>
      </c>
      <c r="C1321" s="80" t="s">
        <v>142</v>
      </c>
      <c r="D1321" s="80"/>
      <c r="E1321" s="78">
        <v>40</v>
      </c>
      <c r="F1321" s="80"/>
      <c r="G1321" s="79"/>
      <c r="H1321" s="80"/>
      <c r="I1321" s="78"/>
      <c r="J1321" s="80"/>
      <c r="K1321" s="11">
        <v>2103</v>
      </c>
      <c r="L1321" s="78"/>
      <c r="M1321" s="80"/>
      <c r="N1321" s="80" t="s">
        <v>804</v>
      </c>
      <c r="O1321" s="78"/>
      <c r="P1321" s="80"/>
      <c r="Q1321" s="80" t="s">
        <v>257</v>
      </c>
      <c r="R1321" s="78"/>
      <c r="S1321" s="80"/>
      <c r="T1321" s="80" t="s">
        <v>339</v>
      </c>
      <c r="U1321" s="78"/>
      <c r="V1321" s="80"/>
      <c r="W1321" s="80" t="s">
        <v>805</v>
      </c>
      <c r="X1321" s="78"/>
      <c r="Y1321" s="80"/>
      <c r="Z1321" s="80" t="s">
        <v>150</v>
      </c>
      <c r="AA1321" s="78"/>
      <c r="AB1321" s="80"/>
      <c r="AC1321" s="80" t="s">
        <v>800</v>
      </c>
      <c r="AD1321" s="78">
        <v>0</v>
      </c>
      <c r="AE1321" s="80"/>
      <c r="AF1321" s="80" t="s">
        <v>797</v>
      </c>
      <c r="AG1321" s="78">
        <v>0</v>
      </c>
      <c r="AH1321" s="80"/>
      <c r="AI1321" s="80" t="s">
        <v>800</v>
      </c>
      <c r="AJ1321" s="78">
        <v>0</v>
      </c>
      <c r="AK1321" s="80"/>
      <c r="AL1321" s="80" t="s">
        <v>855</v>
      </c>
      <c r="AM1321" s="78">
        <v>0</v>
      </c>
      <c r="AN1321" s="80"/>
      <c r="AO1321" s="80" t="s">
        <v>258</v>
      </c>
      <c r="AP1321" s="78">
        <v>0</v>
      </c>
      <c r="AQ1321" s="80"/>
      <c r="AR1321" s="80" t="s">
        <v>150</v>
      </c>
      <c r="AS1321" s="78">
        <v>20</v>
      </c>
      <c r="AT1321" s="80"/>
      <c r="AU1321" s="80" t="s">
        <v>799</v>
      </c>
      <c r="AV1321" s="78">
        <v>20</v>
      </c>
      <c r="AW1321" s="80"/>
      <c r="AX1321" s="80"/>
      <c r="AY1321" s="78"/>
      <c r="AZ1321" s="80"/>
    </row>
    <row r="1322" spans="1:52" x14ac:dyDescent="0.25">
      <c r="A1322" s="79">
        <v>43403.598912037</v>
      </c>
      <c r="B1322" s="79">
        <v>43403.600590277798</v>
      </c>
      <c r="C1322" s="80" t="s">
        <v>142</v>
      </c>
      <c r="D1322" s="80"/>
      <c r="E1322" s="78">
        <v>100</v>
      </c>
      <c r="F1322" s="80"/>
      <c r="G1322" s="79"/>
      <c r="H1322" s="80"/>
      <c r="I1322" s="78"/>
      <c r="J1322" s="80"/>
      <c r="K1322" s="11">
        <v>2103</v>
      </c>
      <c r="L1322" s="78"/>
      <c r="M1322" s="80"/>
      <c r="N1322" s="80" t="s">
        <v>804</v>
      </c>
      <c r="O1322" s="78"/>
      <c r="P1322" s="80"/>
      <c r="Q1322" s="80" t="s">
        <v>257</v>
      </c>
      <c r="R1322" s="78"/>
      <c r="S1322" s="80"/>
      <c r="T1322" s="80" t="s">
        <v>339</v>
      </c>
      <c r="U1322" s="78"/>
      <c r="V1322" s="80"/>
      <c r="W1322" s="80" t="s">
        <v>805</v>
      </c>
      <c r="X1322" s="78"/>
      <c r="Y1322" s="80"/>
      <c r="Z1322" s="80" t="s">
        <v>150</v>
      </c>
      <c r="AA1322" s="78"/>
      <c r="AB1322" s="80"/>
      <c r="AC1322" s="80" t="s">
        <v>796</v>
      </c>
      <c r="AD1322" s="78">
        <v>0</v>
      </c>
      <c r="AE1322" s="80"/>
      <c r="AF1322" s="80" t="s">
        <v>801</v>
      </c>
      <c r="AG1322" s="78">
        <v>0</v>
      </c>
      <c r="AH1322" s="80"/>
      <c r="AI1322" s="80" t="s">
        <v>796</v>
      </c>
      <c r="AJ1322" s="78">
        <v>20</v>
      </c>
      <c r="AK1322" s="80"/>
      <c r="AL1322" s="80" t="s">
        <v>801</v>
      </c>
      <c r="AM1322" s="78">
        <v>20</v>
      </c>
      <c r="AN1322" s="80"/>
      <c r="AO1322" s="80" t="s">
        <v>798</v>
      </c>
      <c r="AP1322" s="78">
        <v>20</v>
      </c>
      <c r="AQ1322" s="80"/>
      <c r="AR1322" s="80" t="s">
        <v>150</v>
      </c>
      <c r="AS1322" s="78">
        <v>20</v>
      </c>
      <c r="AT1322" s="80"/>
      <c r="AU1322" s="80" t="s">
        <v>799</v>
      </c>
      <c r="AV1322" s="78">
        <v>20</v>
      </c>
      <c r="AW1322" s="80"/>
      <c r="AX1322" s="80"/>
      <c r="AY1322" s="78"/>
      <c r="AZ1322" s="80"/>
    </row>
    <row r="1323" spans="1:52" x14ac:dyDescent="0.25">
      <c r="A1323" s="79">
        <v>43403.600729166697</v>
      </c>
      <c r="B1323" s="79">
        <v>43403.606701388897</v>
      </c>
      <c r="C1323" s="80" t="s">
        <v>142</v>
      </c>
      <c r="D1323" s="80"/>
      <c r="E1323" s="78">
        <v>100</v>
      </c>
      <c r="F1323" s="80"/>
      <c r="G1323" s="79"/>
      <c r="H1323" s="80"/>
      <c r="I1323" s="78"/>
      <c r="J1323" s="80"/>
      <c r="K1323" s="11">
        <v>2103</v>
      </c>
      <c r="L1323" s="78"/>
      <c r="M1323" s="80"/>
      <c r="N1323" s="80" t="s">
        <v>804</v>
      </c>
      <c r="O1323" s="78"/>
      <c r="P1323" s="80"/>
      <c r="Q1323" s="80" t="s">
        <v>257</v>
      </c>
      <c r="R1323" s="78"/>
      <c r="S1323" s="80"/>
      <c r="T1323" s="80" t="s">
        <v>339</v>
      </c>
      <c r="U1323" s="78"/>
      <c r="V1323" s="80"/>
      <c r="W1323" s="80" t="s">
        <v>805</v>
      </c>
      <c r="X1323" s="78"/>
      <c r="Y1323" s="80"/>
      <c r="Z1323" s="80" t="s">
        <v>150</v>
      </c>
      <c r="AA1323" s="78"/>
      <c r="AB1323" s="80"/>
      <c r="AC1323" s="80" t="s">
        <v>796</v>
      </c>
      <c r="AD1323" s="78">
        <v>0</v>
      </c>
      <c r="AE1323" s="80"/>
      <c r="AF1323" s="80" t="s">
        <v>801</v>
      </c>
      <c r="AG1323" s="78">
        <v>0</v>
      </c>
      <c r="AH1323" s="80"/>
      <c r="AI1323" s="80" t="s">
        <v>796</v>
      </c>
      <c r="AJ1323" s="78">
        <v>20</v>
      </c>
      <c r="AK1323" s="80"/>
      <c r="AL1323" s="80" t="s">
        <v>801</v>
      </c>
      <c r="AM1323" s="78">
        <v>20</v>
      </c>
      <c r="AN1323" s="80"/>
      <c r="AO1323" s="80" t="s">
        <v>798</v>
      </c>
      <c r="AP1323" s="78">
        <v>20</v>
      </c>
      <c r="AQ1323" s="80"/>
      <c r="AR1323" s="80" t="s">
        <v>150</v>
      </c>
      <c r="AS1323" s="78">
        <v>20</v>
      </c>
      <c r="AT1323" s="80"/>
      <c r="AU1323" s="80" t="s">
        <v>799</v>
      </c>
      <c r="AV1323" s="78">
        <v>20</v>
      </c>
      <c r="AW1323" s="80"/>
      <c r="AX1323" s="80"/>
      <c r="AY1323" s="78"/>
      <c r="AZ1323" s="80"/>
    </row>
    <row r="1324" spans="1:52" x14ac:dyDescent="0.25">
      <c r="A1324" s="79">
        <v>43403.606828703698</v>
      </c>
      <c r="B1324" s="79">
        <v>43403.6178587963</v>
      </c>
      <c r="C1324" s="80" t="s">
        <v>142</v>
      </c>
      <c r="D1324" s="80"/>
      <c r="E1324" s="78">
        <v>100</v>
      </c>
      <c r="F1324" s="80"/>
      <c r="G1324" s="79"/>
      <c r="H1324" s="80"/>
      <c r="I1324" s="78"/>
      <c r="J1324" s="80"/>
      <c r="K1324" s="11">
        <v>2103</v>
      </c>
      <c r="L1324" s="78"/>
      <c r="M1324" s="80"/>
      <c r="N1324" s="80" t="s">
        <v>804</v>
      </c>
      <c r="O1324" s="78"/>
      <c r="P1324" s="80"/>
      <c r="Q1324" s="80" t="s">
        <v>257</v>
      </c>
      <c r="R1324" s="78"/>
      <c r="S1324" s="80"/>
      <c r="T1324" s="80" t="s">
        <v>339</v>
      </c>
      <c r="U1324" s="78"/>
      <c r="V1324" s="80"/>
      <c r="W1324" s="80" t="s">
        <v>805</v>
      </c>
      <c r="X1324" s="78"/>
      <c r="Y1324" s="80"/>
      <c r="Z1324" s="80" t="s">
        <v>150</v>
      </c>
      <c r="AA1324" s="78"/>
      <c r="AB1324" s="80"/>
      <c r="AC1324" s="80" t="s">
        <v>796</v>
      </c>
      <c r="AD1324" s="78">
        <v>0</v>
      </c>
      <c r="AE1324" s="80"/>
      <c r="AF1324" s="80" t="s">
        <v>801</v>
      </c>
      <c r="AG1324" s="78">
        <v>0</v>
      </c>
      <c r="AH1324" s="80"/>
      <c r="AI1324" s="80" t="s">
        <v>796</v>
      </c>
      <c r="AJ1324" s="78">
        <v>20</v>
      </c>
      <c r="AK1324" s="80"/>
      <c r="AL1324" s="80" t="s">
        <v>801</v>
      </c>
      <c r="AM1324" s="78">
        <v>20</v>
      </c>
      <c r="AN1324" s="80"/>
      <c r="AO1324" s="80" t="s">
        <v>798</v>
      </c>
      <c r="AP1324" s="78">
        <v>20</v>
      </c>
      <c r="AQ1324" s="80"/>
      <c r="AR1324" s="80" t="s">
        <v>150</v>
      </c>
      <c r="AS1324" s="78">
        <v>20</v>
      </c>
      <c r="AT1324" s="80"/>
      <c r="AU1324" s="80" t="s">
        <v>799</v>
      </c>
      <c r="AV1324" s="78">
        <v>20</v>
      </c>
      <c r="AW1324" s="80"/>
      <c r="AX1324" s="80"/>
      <c r="AY1324" s="78"/>
      <c r="AZ1324" s="80"/>
    </row>
    <row r="1325" spans="1:52" x14ac:dyDescent="0.25">
      <c r="A1325" s="79">
        <v>43403.617974537003</v>
      </c>
      <c r="B1325" s="79">
        <v>43403.669374999998</v>
      </c>
      <c r="C1325" s="80" t="s">
        <v>142</v>
      </c>
      <c r="D1325" s="80"/>
      <c r="E1325" s="78">
        <v>100</v>
      </c>
      <c r="F1325" s="80"/>
      <c r="G1325" s="79"/>
      <c r="H1325" s="80"/>
      <c r="I1325" s="78"/>
      <c r="J1325" s="80"/>
      <c r="K1325" s="11">
        <v>2103</v>
      </c>
      <c r="L1325" s="78"/>
      <c r="M1325" s="80"/>
      <c r="N1325" s="80" t="s">
        <v>804</v>
      </c>
      <c r="O1325" s="78"/>
      <c r="P1325" s="80"/>
      <c r="Q1325" s="80" t="s">
        <v>257</v>
      </c>
      <c r="R1325" s="78"/>
      <c r="S1325" s="80"/>
      <c r="T1325" s="80" t="s">
        <v>339</v>
      </c>
      <c r="U1325" s="78"/>
      <c r="V1325" s="80"/>
      <c r="W1325" s="80" t="s">
        <v>805</v>
      </c>
      <c r="X1325" s="78"/>
      <c r="Y1325" s="80"/>
      <c r="Z1325" s="80" t="s">
        <v>150</v>
      </c>
      <c r="AA1325" s="78"/>
      <c r="AB1325" s="80"/>
      <c r="AC1325" s="80" t="s">
        <v>796</v>
      </c>
      <c r="AD1325" s="78">
        <v>0</v>
      </c>
      <c r="AE1325" s="80"/>
      <c r="AF1325" s="80" t="s">
        <v>797</v>
      </c>
      <c r="AG1325" s="78">
        <v>0</v>
      </c>
      <c r="AH1325" s="80"/>
      <c r="AI1325" s="80" t="s">
        <v>796</v>
      </c>
      <c r="AJ1325" s="78">
        <v>20</v>
      </c>
      <c r="AK1325" s="80"/>
      <c r="AL1325" s="80" t="s">
        <v>801</v>
      </c>
      <c r="AM1325" s="78">
        <v>20</v>
      </c>
      <c r="AN1325" s="80"/>
      <c r="AO1325" s="80" t="s">
        <v>798</v>
      </c>
      <c r="AP1325" s="78">
        <v>20</v>
      </c>
      <c r="AQ1325" s="80"/>
      <c r="AR1325" s="80" t="s">
        <v>150</v>
      </c>
      <c r="AS1325" s="78">
        <v>20</v>
      </c>
      <c r="AT1325" s="80"/>
      <c r="AU1325" s="80" t="s">
        <v>799</v>
      </c>
      <c r="AV1325" s="78">
        <v>20</v>
      </c>
      <c r="AW1325" s="80"/>
      <c r="AX1325" s="80"/>
      <c r="AY1325" s="78"/>
      <c r="AZ1325" s="80"/>
    </row>
    <row r="1326" spans="1:52" x14ac:dyDescent="0.25">
      <c r="A1326" s="79">
        <v>43403.669421296298</v>
      </c>
      <c r="B1326" s="79">
        <v>43403.670335648101</v>
      </c>
      <c r="C1326" s="80" t="s">
        <v>142</v>
      </c>
      <c r="D1326" s="80"/>
      <c r="E1326" s="78">
        <v>100</v>
      </c>
      <c r="F1326" s="80"/>
      <c r="G1326" s="79"/>
      <c r="H1326" s="80"/>
      <c r="I1326" s="78"/>
      <c r="J1326" s="80"/>
      <c r="K1326" s="11">
        <v>2103</v>
      </c>
      <c r="L1326" s="78"/>
      <c r="M1326" s="80"/>
      <c r="N1326" s="80" t="s">
        <v>804</v>
      </c>
      <c r="O1326" s="78"/>
      <c r="P1326" s="80"/>
      <c r="Q1326" s="80" t="s">
        <v>257</v>
      </c>
      <c r="R1326" s="78"/>
      <c r="S1326" s="80"/>
      <c r="T1326" s="80" t="s">
        <v>339</v>
      </c>
      <c r="U1326" s="78"/>
      <c r="V1326" s="80"/>
      <c r="W1326" s="80" t="s">
        <v>805</v>
      </c>
      <c r="X1326" s="78"/>
      <c r="Y1326" s="80"/>
      <c r="Z1326" s="80" t="s">
        <v>150</v>
      </c>
      <c r="AA1326" s="78"/>
      <c r="AB1326" s="80"/>
      <c r="AC1326" s="80" t="s">
        <v>796</v>
      </c>
      <c r="AD1326" s="78">
        <v>0</v>
      </c>
      <c r="AE1326" s="80"/>
      <c r="AF1326" s="80" t="s">
        <v>801</v>
      </c>
      <c r="AG1326" s="78">
        <v>0</v>
      </c>
      <c r="AH1326" s="80"/>
      <c r="AI1326" s="80" t="s">
        <v>796</v>
      </c>
      <c r="AJ1326" s="78">
        <v>20</v>
      </c>
      <c r="AK1326" s="80"/>
      <c r="AL1326" s="80" t="s">
        <v>801</v>
      </c>
      <c r="AM1326" s="78">
        <v>20</v>
      </c>
      <c r="AN1326" s="80"/>
      <c r="AO1326" s="80" t="s">
        <v>798</v>
      </c>
      <c r="AP1326" s="78">
        <v>20</v>
      </c>
      <c r="AQ1326" s="80"/>
      <c r="AR1326" s="80" t="s">
        <v>150</v>
      </c>
      <c r="AS1326" s="78">
        <v>20</v>
      </c>
      <c r="AT1326" s="80"/>
      <c r="AU1326" s="80" t="s">
        <v>799</v>
      </c>
      <c r="AV1326" s="78">
        <v>20</v>
      </c>
      <c r="AW1326" s="80"/>
      <c r="AX1326" s="80"/>
      <c r="AY1326" s="78"/>
      <c r="AZ1326" s="80"/>
    </row>
    <row r="1327" spans="1:52" x14ac:dyDescent="0.25">
      <c r="A1327" s="79">
        <v>43403.670370370397</v>
      </c>
      <c r="B1327" s="79">
        <v>43403.6711111111</v>
      </c>
      <c r="C1327" s="80" t="s">
        <v>142</v>
      </c>
      <c r="D1327" s="80"/>
      <c r="E1327" s="78">
        <v>100</v>
      </c>
      <c r="F1327" s="80"/>
      <c r="G1327" s="79"/>
      <c r="H1327" s="80"/>
      <c r="I1327" s="78"/>
      <c r="J1327" s="80"/>
      <c r="K1327" s="11">
        <v>2103</v>
      </c>
      <c r="L1327" s="78"/>
      <c r="M1327" s="80"/>
      <c r="N1327" s="80" t="s">
        <v>804</v>
      </c>
      <c r="O1327" s="78"/>
      <c r="P1327" s="80"/>
      <c r="Q1327" s="80" t="s">
        <v>257</v>
      </c>
      <c r="R1327" s="78"/>
      <c r="S1327" s="80"/>
      <c r="T1327" s="80" t="s">
        <v>339</v>
      </c>
      <c r="U1327" s="78"/>
      <c r="V1327" s="80"/>
      <c r="W1327" s="80" t="s">
        <v>805</v>
      </c>
      <c r="X1327" s="78"/>
      <c r="Y1327" s="80"/>
      <c r="Z1327" s="80" t="s">
        <v>150</v>
      </c>
      <c r="AA1327" s="78"/>
      <c r="AB1327" s="80"/>
      <c r="AC1327" s="80" t="s">
        <v>800</v>
      </c>
      <c r="AD1327" s="78">
        <v>0</v>
      </c>
      <c r="AE1327" s="80"/>
      <c r="AF1327" s="80" t="s">
        <v>797</v>
      </c>
      <c r="AG1327" s="78">
        <v>0</v>
      </c>
      <c r="AH1327" s="80"/>
      <c r="AI1327" s="80" t="s">
        <v>796</v>
      </c>
      <c r="AJ1327" s="78">
        <v>20</v>
      </c>
      <c r="AK1327" s="80"/>
      <c r="AL1327" s="80" t="s">
        <v>801</v>
      </c>
      <c r="AM1327" s="78">
        <v>20</v>
      </c>
      <c r="AN1327" s="80"/>
      <c r="AO1327" s="80" t="s">
        <v>798</v>
      </c>
      <c r="AP1327" s="78">
        <v>20</v>
      </c>
      <c r="AQ1327" s="80"/>
      <c r="AR1327" s="80" t="s">
        <v>150</v>
      </c>
      <c r="AS1327" s="78">
        <v>20</v>
      </c>
      <c r="AT1327" s="80"/>
      <c r="AU1327" s="80" t="s">
        <v>799</v>
      </c>
      <c r="AV1327" s="78">
        <v>20</v>
      </c>
      <c r="AW1327" s="80"/>
      <c r="AX1327" s="80"/>
      <c r="AY1327" s="78"/>
      <c r="AZ1327" s="80"/>
    </row>
    <row r="1328" spans="1:52" x14ac:dyDescent="0.25">
      <c r="A1328" s="79">
        <v>43403.671145833301</v>
      </c>
      <c r="B1328" s="79">
        <v>43403.673379629603</v>
      </c>
      <c r="C1328" s="80" t="s">
        <v>142</v>
      </c>
      <c r="D1328" s="80"/>
      <c r="E1328" s="78">
        <v>100</v>
      </c>
      <c r="F1328" s="80"/>
      <c r="G1328" s="79"/>
      <c r="H1328" s="80"/>
      <c r="I1328" s="78"/>
      <c r="J1328" s="80"/>
      <c r="K1328" s="11">
        <v>2103</v>
      </c>
      <c r="L1328" s="78"/>
      <c r="M1328" s="80"/>
      <c r="N1328" s="80" t="s">
        <v>804</v>
      </c>
      <c r="O1328" s="78"/>
      <c r="P1328" s="80"/>
      <c r="Q1328" s="80" t="s">
        <v>257</v>
      </c>
      <c r="R1328" s="78"/>
      <c r="S1328" s="80"/>
      <c r="T1328" s="80" t="s">
        <v>339</v>
      </c>
      <c r="U1328" s="78"/>
      <c r="V1328" s="80"/>
      <c r="W1328" s="80" t="s">
        <v>805</v>
      </c>
      <c r="X1328" s="78"/>
      <c r="Y1328" s="80"/>
      <c r="Z1328" s="80" t="s">
        <v>150</v>
      </c>
      <c r="AA1328" s="78"/>
      <c r="AB1328" s="80"/>
      <c r="AC1328" s="80" t="s">
        <v>796</v>
      </c>
      <c r="AD1328" s="78">
        <v>0</v>
      </c>
      <c r="AE1328" s="80"/>
      <c r="AF1328" s="80" t="s">
        <v>801</v>
      </c>
      <c r="AG1328" s="78">
        <v>0</v>
      </c>
      <c r="AH1328" s="80"/>
      <c r="AI1328" s="80" t="s">
        <v>796</v>
      </c>
      <c r="AJ1328" s="78">
        <v>20</v>
      </c>
      <c r="AK1328" s="80"/>
      <c r="AL1328" s="80" t="s">
        <v>801</v>
      </c>
      <c r="AM1328" s="78">
        <v>20</v>
      </c>
      <c r="AN1328" s="80"/>
      <c r="AO1328" s="80" t="s">
        <v>798</v>
      </c>
      <c r="AP1328" s="78">
        <v>20</v>
      </c>
      <c r="AQ1328" s="80"/>
      <c r="AR1328" s="80" t="s">
        <v>150</v>
      </c>
      <c r="AS1328" s="78">
        <v>20</v>
      </c>
      <c r="AT1328" s="80"/>
      <c r="AU1328" s="80" t="s">
        <v>799</v>
      </c>
      <c r="AV1328" s="78">
        <v>20</v>
      </c>
      <c r="AW1328" s="80"/>
      <c r="AX1328" s="80"/>
      <c r="AY1328" s="78"/>
      <c r="AZ1328" s="80"/>
    </row>
    <row r="1329" spans="1:52" x14ac:dyDescent="0.25">
      <c r="A1329" s="79">
        <v>43403.6734027778</v>
      </c>
      <c r="B1329" s="79">
        <v>43403.674004629604</v>
      </c>
      <c r="C1329" s="80" t="s">
        <v>142</v>
      </c>
      <c r="D1329" s="80"/>
      <c r="E1329" s="78">
        <v>100</v>
      </c>
      <c r="F1329" s="80"/>
      <c r="G1329" s="79"/>
      <c r="H1329" s="80"/>
      <c r="I1329" s="78"/>
      <c r="J1329" s="80"/>
      <c r="K1329" s="11">
        <v>2103</v>
      </c>
      <c r="L1329" s="78"/>
      <c r="M1329" s="80"/>
      <c r="N1329" s="80" t="s">
        <v>804</v>
      </c>
      <c r="O1329" s="78"/>
      <c r="P1329" s="80"/>
      <c r="Q1329" s="80" t="s">
        <v>257</v>
      </c>
      <c r="R1329" s="78"/>
      <c r="S1329" s="80"/>
      <c r="T1329" s="80" t="s">
        <v>339</v>
      </c>
      <c r="U1329" s="78"/>
      <c r="V1329" s="80"/>
      <c r="W1329" s="80" t="s">
        <v>805</v>
      </c>
      <c r="X1329" s="78"/>
      <c r="Y1329" s="80"/>
      <c r="Z1329" s="80" t="s">
        <v>150</v>
      </c>
      <c r="AA1329" s="78"/>
      <c r="AB1329" s="80"/>
      <c r="AC1329" s="80" t="s">
        <v>796</v>
      </c>
      <c r="AD1329" s="78">
        <v>0</v>
      </c>
      <c r="AE1329" s="80"/>
      <c r="AF1329" s="80" t="s">
        <v>801</v>
      </c>
      <c r="AG1329" s="78">
        <v>0</v>
      </c>
      <c r="AH1329" s="80"/>
      <c r="AI1329" s="80" t="s">
        <v>796</v>
      </c>
      <c r="AJ1329" s="78">
        <v>20</v>
      </c>
      <c r="AK1329" s="80"/>
      <c r="AL1329" s="80" t="s">
        <v>801</v>
      </c>
      <c r="AM1329" s="78">
        <v>20</v>
      </c>
      <c r="AN1329" s="80"/>
      <c r="AO1329" s="80" t="s">
        <v>798</v>
      </c>
      <c r="AP1329" s="78">
        <v>20</v>
      </c>
      <c r="AQ1329" s="80"/>
      <c r="AR1329" s="80" t="s">
        <v>150</v>
      </c>
      <c r="AS1329" s="78">
        <v>20</v>
      </c>
      <c r="AT1329" s="80"/>
      <c r="AU1329" s="80" t="s">
        <v>799</v>
      </c>
      <c r="AV1329" s="78">
        <v>20</v>
      </c>
      <c r="AW1329" s="80"/>
      <c r="AX1329" s="80"/>
      <c r="AY1329" s="78"/>
      <c r="AZ1329" s="80"/>
    </row>
    <row r="1330" spans="1:52" x14ac:dyDescent="0.25">
      <c r="A1330" s="79">
        <v>43403.674039351798</v>
      </c>
      <c r="B1330" s="79">
        <v>43403.674895833297</v>
      </c>
      <c r="C1330" s="80" t="s">
        <v>142</v>
      </c>
      <c r="D1330" s="80"/>
      <c r="E1330" s="78">
        <v>100</v>
      </c>
      <c r="F1330" s="80"/>
      <c r="G1330" s="79"/>
      <c r="H1330" s="80"/>
      <c r="I1330" s="78"/>
      <c r="J1330" s="80"/>
      <c r="K1330" s="11">
        <v>2103</v>
      </c>
      <c r="L1330" s="78"/>
      <c r="M1330" s="80"/>
      <c r="N1330" s="80" t="s">
        <v>804</v>
      </c>
      <c r="O1330" s="78"/>
      <c r="P1330" s="80"/>
      <c r="Q1330" s="80" t="s">
        <v>257</v>
      </c>
      <c r="R1330" s="78"/>
      <c r="S1330" s="80"/>
      <c r="T1330" s="80" t="s">
        <v>339</v>
      </c>
      <c r="U1330" s="78"/>
      <c r="V1330" s="80"/>
      <c r="W1330" s="80" t="s">
        <v>805</v>
      </c>
      <c r="X1330" s="78"/>
      <c r="Y1330" s="80"/>
      <c r="Z1330" s="80" t="s">
        <v>150</v>
      </c>
      <c r="AA1330" s="78"/>
      <c r="AB1330" s="80"/>
      <c r="AC1330" s="80" t="s">
        <v>796</v>
      </c>
      <c r="AD1330" s="78">
        <v>0</v>
      </c>
      <c r="AE1330" s="80"/>
      <c r="AF1330" s="80" t="s">
        <v>855</v>
      </c>
      <c r="AG1330" s="78">
        <v>0</v>
      </c>
      <c r="AH1330" s="80"/>
      <c r="AI1330" s="80" t="s">
        <v>796</v>
      </c>
      <c r="AJ1330" s="78">
        <v>20</v>
      </c>
      <c r="AK1330" s="80"/>
      <c r="AL1330" s="80" t="s">
        <v>801</v>
      </c>
      <c r="AM1330" s="78">
        <v>20</v>
      </c>
      <c r="AN1330" s="80"/>
      <c r="AO1330" s="80" t="s">
        <v>798</v>
      </c>
      <c r="AP1330" s="78">
        <v>20</v>
      </c>
      <c r="AQ1330" s="80"/>
      <c r="AR1330" s="80" t="s">
        <v>150</v>
      </c>
      <c r="AS1330" s="78">
        <v>20</v>
      </c>
      <c r="AT1330" s="80"/>
      <c r="AU1330" s="80" t="s">
        <v>799</v>
      </c>
      <c r="AV1330" s="78">
        <v>20</v>
      </c>
      <c r="AW1330" s="80"/>
      <c r="AX1330" s="80"/>
      <c r="AY1330" s="78"/>
      <c r="AZ1330" s="80"/>
    </row>
    <row r="1331" spans="1:52" x14ac:dyDescent="0.25">
      <c r="A1331" s="79">
        <v>43403.6749305556</v>
      </c>
      <c r="B1331" s="79">
        <v>43403.675636574102</v>
      </c>
      <c r="C1331" s="80" t="s">
        <v>142</v>
      </c>
      <c r="D1331" s="80"/>
      <c r="E1331" s="78">
        <v>100</v>
      </c>
      <c r="F1331" s="80"/>
      <c r="G1331" s="79"/>
      <c r="H1331" s="80"/>
      <c r="I1331" s="78"/>
      <c r="J1331" s="80"/>
      <c r="K1331" s="11">
        <v>2103</v>
      </c>
      <c r="L1331" s="78"/>
      <c r="M1331" s="80"/>
      <c r="N1331" s="80" t="s">
        <v>804</v>
      </c>
      <c r="O1331" s="78"/>
      <c r="P1331" s="80"/>
      <c r="Q1331" s="80" t="s">
        <v>257</v>
      </c>
      <c r="R1331" s="78"/>
      <c r="S1331" s="80"/>
      <c r="T1331" s="80" t="s">
        <v>339</v>
      </c>
      <c r="U1331" s="78"/>
      <c r="V1331" s="80"/>
      <c r="W1331" s="80" t="s">
        <v>805</v>
      </c>
      <c r="X1331" s="78"/>
      <c r="Y1331" s="80"/>
      <c r="Z1331" s="80" t="s">
        <v>150</v>
      </c>
      <c r="AA1331" s="78"/>
      <c r="AB1331" s="80"/>
      <c r="AC1331" s="80" t="s">
        <v>796</v>
      </c>
      <c r="AD1331" s="78">
        <v>0</v>
      </c>
      <c r="AE1331" s="80"/>
      <c r="AF1331" s="80" t="s">
        <v>801</v>
      </c>
      <c r="AG1331" s="78">
        <v>0</v>
      </c>
      <c r="AH1331" s="80"/>
      <c r="AI1331" s="80" t="s">
        <v>796</v>
      </c>
      <c r="AJ1331" s="78">
        <v>20</v>
      </c>
      <c r="AK1331" s="80"/>
      <c r="AL1331" s="80" t="s">
        <v>801</v>
      </c>
      <c r="AM1331" s="78">
        <v>20</v>
      </c>
      <c r="AN1331" s="80"/>
      <c r="AO1331" s="80" t="s">
        <v>798</v>
      </c>
      <c r="AP1331" s="78">
        <v>20</v>
      </c>
      <c r="AQ1331" s="80"/>
      <c r="AR1331" s="80" t="s">
        <v>150</v>
      </c>
      <c r="AS1331" s="78">
        <v>20</v>
      </c>
      <c r="AT1331" s="80"/>
      <c r="AU1331" s="80" t="s">
        <v>799</v>
      </c>
      <c r="AV1331" s="78">
        <v>20</v>
      </c>
      <c r="AW1331" s="80"/>
      <c r="AX1331" s="80"/>
      <c r="AY1331" s="78"/>
      <c r="AZ1331" s="80"/>
    </row>
    <row r="1332" spans="1:52" x14ac:dyDescent="0.25">
      <c r="A1332" s="79">
        <v>43403.675671296303</v>
      </c>
      <c r="B1332" s="79">
        <v>43403.676655092597</v>
      </c>
      <c r="C1332" s="80" t="s">
        <v>142</v>
      </c>
      <c r="D1332" s="80"/>
      <c r="E1332" s="78">
        <v>100</v>
      </c>
      <c r="F1332" s="80"/>
      <c r="G1332" s="79"/>
      <c r="H1332" s="80"/>
      <c r="I1332" s="78"/>
      <c r="J1332" s="80"/>
      <c r="K1332" s="11">
        <v>2103</v>
      </c>
      <c r="L1332" s="78"/>
      <c r="M1332" s="80"/>
      <c r="N1332" s="80" t="s">
        <v>804</v>
      </c>
      <c r="O1332" s="78"/>
      <c r="P1332" s="80"/>
      <c r="Q1332" s="80" t="s">
        <v>257</v>
      </c>
      <c r="R1332" s="78"/>
      <c r="S1332" s="80"/>
      <c r="T1332" s="80" t="s">
        <v>339</v>
      </c>
      <c r="U1332" s="78"/>
      <c r="V1332" s="80"/>
      <c r="W1332" s="80" t="s">
        <v>805</v>
      </c>
      <c r="X1332" s="78"/>
      <c r="Y1332" s="80"/>
      <c r="Z1332" s="80" t="s">
        <v>150</v>
      </c>
      <c r="AA1332" s="78"/>
      <c r="AB1332" s="80"/>
      <c r="AC1332" s="80" t="s">
        <v>796</v>
      </c>
      <c r="AD1332" s="78">
        <v>0</v>
      </c>
      <c r="AE1332" s="80"/>
      <c r="AF1332" s="80" t="s">
        <v>801</v>
      </c>
      <c r="AG1332" s="78">
        <v>0</v>
      </c>
      <c r="AH1332" s="80"/>
      <c r="AI1332" s="80" t="s">
        <v>796</v>
      </c>
      <c r="AJ1332" s="78">
        <v>20</v>
      </c>
      <c r="AK1332" s="80"/>
      <c r="AL1332" s="80" t="s">
        <v>801</v>
      </c>
      <c r="AM1332" s="78">
        <v>20</v>
      </c>
      <c r="AN1332" s="80"/>
      <c r="AO1332" s="80" t="s">
        <v>798</v>
      </c>
      <c r="AP1332" s="78">
        <v>20</v>
      </c>
      <c r="AQ1332" s="80"/>
      <c r="AR1332" s="80" t="s">
        <v>150</v>
      </c>
      <c r="AS1332" s="78">
        <v>20</v>
      </c>
      <c r="AT1332" s="80"/>
      <c r="AU1332" s="80" t="s">
        <v>799</v>
      </c>
      <c r="AV1332" s="78">
        <v>20</v>
      </c>
      <c r="AW1332" s="80"/>
      <c r="AX1332" s="80"/>
      <c r="AY1332" s="78"/>
      <c r="AZ1332" s="80"/>
    </row>
    <row r="1333" spans="1:52" x14ac:dyDescent="0.25">
      <c r="A1333" s="79">
        <v>43403.676689814798</v>
      </c>
      <c r="B1333" s="79">
        <v>43403.677534722199</v>
      </c>
      <c r="C1333" s="80" t="s">
        <v>142</v>
      </c>
      <c r="D1333" s="80"/>
      <c r="E1333" s="78">
        <v>100</v>
      </c>
      <c r="F1333" s="80"/>
      <c r="G1333" s="79"/>
      <c r="H1333" s="80"/>
      <c r="I1333" s="78"/>
      <c r="J1333" s="80"/>
      <c r="K1333" s="11">
        <v>2103</v>
      </c>
      <c r="L1333" s="78"/>
      <c r="M1333" s="80"/>
      <c r="N1333" s="80" t="s">
        <v>804</v>
      </c>
      <c r="O1333" s="78"/>
      <c r="P1333" s="80"/>
      <c r="Q1333" s="80" t="s">
        <v>257</v>
      </c>
      <c r="R1333" s="78"/>
      <c r="S1333" s="80"/>
      <c r="T1333" s="80" t="s">
        <v>339</v>
      </c>
      <c r="U1333" s="78"/>
      <c r="V1333" s="80"/>
      <c r="W1333" s="80" t="s">
        <v>805</v>
      </c>
      <c r="X1333" s="78"/>
      <c r="Y1333" s="80"/>
      <c r="Z1333" s="80" t="s">
        <v>150</v>
      </c>
      <c r="AA1333" s="78"/>
      <c r="AB1333" s="80"/>
      <c r="AC1333" s="80" t="s">
        <v>796</v>
      </c>
      <c r="AD1333" s="78">
        <v>0</v>
      </c>
      <c r="AE1333" s="80"/>
      <c r="AF1333" s="80" t="s">
        <v>801</v>
      </c>
      <c r="AG1333" s="78">
        <v>0</v>
      </c>
      <c r="AH1333" s="80"/>
      <c r="AI1333" s="80" t="s">
        <v>796</v>
      </c>
      <c r="AJ1333" s="78">
        <v>20</v>
      </c>
      <c r="AK1333" s="80"/>
      <c r="AL1333" s="80" t="s">
        <v>801</v>
      </c>
      <c r="AM1333" s="78">
        <v>20</v>
      </c>
      <c r="AN1333" s="80"/>
      <c r="AO1333" s="80" t="s">
        <v>798</v>
      </c>
      <c r="AP1333" s="78">
        <v>20</v>
      </c>
      <c r="AQ1333" s="80"/>
      <c r="AR1333" s="80" t="s">
        <v>150</v>
      </c>
      <c r="AS1333" s="78">
        <v>20</v>
      </c>
      <c r="AT1333" s="80"/>
      <c r="AU1333" s="80" t="s">
        <v>799</v>
      </c>
      <c r="AV1333" s="78">
        <v>20</v>
      </c>
      <c r="AW1333" s="80"/>
      <c r="AX1333" s="80"/>
      <c r="AY1333" s="78"/>
      <c r="AZ1333" s="80"/>
    </row>
    <row r="1334" spans="1:52" x14ac:dyDescent="0.25">
      <c r="A1334" s="79">
        <v>43403.677557870396</v>
      </c>
      <c r="B1334" s="79">
        <v>43403.678078703699</v>
      </c>
      <c r="C1334" s="80" t="s">
        <v>142</v>
      </c>
      <c r="D1334" s="80"/>
      <c r="E1334" s="78">
        <v>100</v>
      </c>
      <c r="F1334" s="80"/>
      <c r="G1334" s="79"/>
      <c r="H1334" s="80"/>
      <c r="I1334" s="78"/>
      <c r="J1334" s="80"/>
      <c r="K1334" s="11">
        <v>2103</v>
      </c>
      <c r="L1334" s="78"/>
      <c r="M1334" s="80"/>
      <c r="N1334" s="80" t="s">
        <v>804</v>
      </c>
      <c r="O1334" s="78"/>
      <c r="P1334" s="80"/>
      <c r="Q1334" s="80" t="s">
        <v>257</v>
      </c>
      <c r="R1334" s="78"/>
      <c r="S1334" s="80"/>
      <c r="T1334" s="80" t="s">
        <v>339</v>
      </c>
      <c r="U1334" s="78"/>
      <c r="V1334" s="80"/>
      <c r="W1334" s="80" t="s">
        <v>805</v>
      </c>
      <c r="X1334" s="78"/>
      <c r="Y1334" s="80"/>
      <c r="Z1334" s="80" t="s">
        <v>150</v>
      </c>
      <c r="AA1334" s="78"/>
      <c r="AB1334" s="80"/>
      <c r="AC1334" s="80" t="s">
        <v>796</v>
      </c>
      <c r="AD1334" s="78">
        <v>0</v>
      </c>
      <c r="AE1334" s="80"/>
      <c r="AF1334" s="80" t="s">
        <v>801</v>
      </c>
      <c r="AG1334" s="78">
        <v>0</v>
      </c>
      <c r="AH1334" s="80"/>
      <c r="AI1334" s="80" t="s">
        <v>796</v>
      </c>
      <c r="AJ1334" s="78">
        <v>20</v>
      </c>
      <c r="AK1334" s="80"/>
      <c r="AL1334" s="80" t="s">
        <v>801</v>
      </c>
      <c r="AM1334" s="78">
        <v>20</v>
      </c>
      <c r="AN1334" s="80"/>
      <c r="AO1334" s="80" t="s">
        <v>798</v>
      </c>
      <c r="AP1334" s="78">
        <v>20</v>
      </c>
      <c r="AQ1334" s="80"/>
      <c r="AR1334" s="80" t="s">
        <v>150</v>
      </c>
      <c r="AS1334" s="78">
        <v>20</v>
      </c>
      <c r="AT1334" s="80"/>
      <c r="AU1334" s="80" t="s">
        <v>799</v>
      </c>
      <c r="AV1334" s="78">
        <v>20</v>
      </c>
      <c r="AW1334" s="80"/>
      <c r="AX1334" s="80"/>
      <c r="AY1334" s="78"/>
      <c r="AZ1334" s="80"/>
    </row>
    <row r="1335" spans="1:52" x14ac:dyDescent="0.25">
      <c r="A1335" s="79">
        <v>43404.428819444402</v>
      </c>
      <c r="B1335" s="79">
        <v>43404.429814814801</v>
      </c>
      <c r="C1335" s="80" t="s">
        <v>142</v>
      </c>
      <c r="D1335" s="80"/>
      <c r="E1335" s="78">
        <v>100</v>
      </c>
      <c r="F1335" s="80"/>
      <c r="G1335" s="79"/>
      <c r="H1335" s="80"/>
      <c r="I1335" s="78"/>
      <c r="J1335" s="80"/>
      <c r="K1335" s="11">
        <v>2203</v>
      </c>
      <c r="L1335" s="78"/>
      <c r="M1335" s="80"/>
      <c r="N1335" s="80" t="s">
        <v>804</v>
      </c>
      <c r="O1335" s="78"/>
      <c r="P1335" s="80"/>
      <c r="Q1335" s="80" t="s">
        <v>257</v>
      </c>
      <c r="R1335" s="78"/>
      <c r="S1335" s="80"/>
      <c r="T1335" s="80" t="s">
        <v>171</v>
      </c>
      <c r="U1335" s="78"/>
      <c r="V1335" s="80"/>
      <c r="W1335" s="80" t="s">
        <v>854</v>
      </c>
      <c r="X1335" s="78"/>
      <c r="Y1335" s="80"/>
      <c r="Z1335" s="80" t="s">
        <v>258</v>
      </c>
      <c r="AA1335" s="78"/>
      <c r="AB1335" s="80"/>
      <c r="AC1335" s="80"/>
      <c r="AD1335" s="78">
        <v>0</v>
      </c>
      <c r="AE1335" s="80"/>
      <c r="AF1335" s="80"/>
      <c r="AG1335" s="78">
        <v>0</v>
      </c>
      <c r="AH1335" s="80"/>
      <c r="AI1335" s="80" t="s">
        <v>796</v>
      </c>
      <c r="AJ1335" s="78">
        <v>20</v>
      </c>
      <c r="AK1335" s="80"/>
      <c r="AL1335" s="80" t="s">
        <v>801</v>
      </c>
      <c r="AM1335" s="78">
        <v>20</v>
      </c>
      <c r="AN1335" s="80"/>
      <c r="AO1335" s="80" t="s">
        <v>798</v>
      </c>
      <c r="AP1335" s="78">
        <v>20</v>
      </c>
      <c r="AQ1335" s="80"/>
      <c r="AR1335" s="80" t="s">
        <v>150</v>
      </c>
      <c r="AS1335" s="78">
        <v>20</v>
      </c>
      <c r="AT1335" s="80"/>
      <c r="AU1335" s="80" t="s">
        <v>799</v>
      </c>
      <c r="AV1335" s="78">
        <v>20</v>
      </c>
      <c r="AW1335" s="80"/>
      <c r="AX1335" s="80"/>
      <c r="AY1335" s="78"/>
      <c r="AZ1335" s="80"/>
    </row>
    <row r="1336" spans="1:52" x14ac:dyDescent="0.25">
      <c r="A1336" s="79">
        <v>43404.429849537002</v>
      </c>
      <c r="B1336" s="79">
        <v>43404.430335648103</v>
      </c>
      <c r="C1336" s="80" t="s">
        <v>142</v>
      </c>
      <c r="D1336" s="80"/>
      <c r="E1336" s="78">
        <v>100</v>
      </c>
      <c r="F1336" s="80"/>
      <c r="G1336" s="79"/>
      <c r="H1336" s="80"/>
      <c r="I1336" s="78"/>
      <c r="J1336" s="80"/>
      <c r="K1336" s="11">
        <v>2203</v>
      </c>
      <c r="L1336" s="78"/>
      <c r="M1336" s="80"/>
      <c r="N1336" s="80" t="s">
        <v>804</v>
      </c>
      <c r="O1336" s="78"/>
      <c r="P1336" s="80"/>
      <c r="Q1336" s="80" t="s">
        <v>257</v>
      </c>
      <c r="R1336" s="78"/>
      <c r="S1336" s="80"/>
      <c r="T1336" s="80" t="s">
        <v>171</v>
      </c>
      <c r="U1336" s="78"/>
      <c r="V1336" s="80"/>
      <c r="W1336" s="80" t="s">
        <v>854</v>
      </c>
      <c r="X1336" s="78"/>
      <c r="Y1336" s="80"/>
      <c r="Z1336" s="80" t="s">
        <v>258</v>
      </c>
      <c r="AA1336" s="78"/>
      <c r="AB1336" s="80"/>
      <c r="AC1336" s="80"/>
      <c r="AD1336" s="78">
        <v>0</v>
      </c>
      <c r="AE1336" s="80"/>
      <c r="AF1336" s="80"/>
      <c r="AG1336" s="78">
        <v>0</v>
      </c>
      <c r="AH1336" s="80"/>
      <c r="AI1336" s="80" t="s">
        <v>796</v>
      </c>
      <c r="AJ1336" s="78">
        <v>20</v>
      </c>
      <c r="AK1336" s="80"/>
      <c r="AL1336" s="80" t="s">
        <v>801</v>
      </c>
      <c r="AM1336" s="78">
        <v>20</v>
      </c>
      <c r="AN1336" s="80"/>
      <c r="AO1336" s="80" t="s">
        <v>798</v>
      </c>
      <c r="AP1336" s="78">
        <v>20</v>
      </c>
      <c r="AQ1336" s="80"/>
      <c r="AR1336" s="80" t="s">
        <v>150</v>
      </c>
      <c r="AS1336" s="78">
        <v>20</v>
      </c>
      <c r="AT1336" s="80"/>
      <c r="AU1336" s="80" t="s">
        <v>799</v>
      </c>
      <c r="AV1336" s="78">
        <v>20</v>
      </c>
      <c r="AW1336" s="80"/>
      <c r="AX1336" s="80"/>
      <c r="AY1336" s="78"/>
      <c r="AZ1336" s="80"/>
    </row>
    <row r="1337" spans="1:52" x14ac:dyDescent="0.25">
      <c r="A1337" s="79">
        <v>43404.430474537003</v>
      </c>
      <c r="B1337" s="79">
        <v>43404.4309027778</v>
      </c>
      <c r="C1337" s="80" t="s">
        <v>142</v>
      </c>
      <c r="D1337" s="80"/>
      <c r="E1337" s="78">
        <v>100</v>
      </c>
      <c r="F1337" s="80"/>
      <c r="G1337" s="79"/>
      <c r="H1337" s="80"/>
      <c r="I1337" s="78"/>
      <c r="J1337" s="80"/>
      <c r="K1337" s="11">
        <v>2203</v>
      </c>
      <c r="L1337" s="78"/>
      <c r="M1337" s="80"/>
      <c r="N1337" s="80" t="s">
        <v>804</v>
      </c>
      <c r="O1337" s="78"/>
      <c r="P1337" s="80"/>
      <c r="Q1337" s="80" t="s">
        <v>257</v>
      </c>
      <c r="R1337" s="78"/>
      <c r="S1337" s="80"/>
      <c r="T1337" s="80" t="s">
        <v>171</v>
      </c>
      <c r="U1337" s="78"/>
      <c r="V1337" s="80"/>
      <c r="W1337" s="80" t="s">
        <v>854</v>
      </c>
      <c r="X1337" s="78"/>
      <c r="Y1337" s="80"/>
      <c r="Z1337" s="80" t="s">
        <v>258</v>
      </c>
      <c r="AA1337" s="78"/>
      <c r="AB1337" s="80"/>
      <c r="AC1337" s="80"/>
      <c r="AD1337" s="78">
        <v>0</v>
      </c>
      <c r="AE1337" s="80"/>
      <c r="AF1337" s="80"/>
      <c r="AG1337" s="78">
        <v>0</v>
      </c>
      <c r="AH1337" s="80"/>
      <c r="AI1337" s="80" t="s">
        <v>796</v>
      </c>
      <c r="AJ1337" s="78">
        <v>20</v>
      </c>
      <c r="AK1337" s="80"/>
      <c r="AL1337" s="80" t="s">
        <v>801</v>
      </c>
      <c r="AM1337" s="78">
        <v>20</v>
      </c>
      <c r="AN1337" s="80"/>
      <c r="AO1337" s="80" t="s">
        <v>798</v>
      </c>
      <c r="AP1337" s="78">
        <v>20</v>
      </c>
      <c r="AQ1337" s="80"/>
      <c r="AR1337" s="80" t="s">
        <v>150</v>
      </c>
      <c r="AS1337" s="78">
        <v>20</v>
      </c>
      <c r="AT1337" s="80"/>
      <c r="AU1337" s="80" t="s">
        <v>799</v>
      </c>
      <c r="AV1337" s="78">
        <v>20</v>
      </c>
      <c r="AW1337" s="80"/>
      <c r="AX1337" s="80"/>
      <c r="AY1337" s="78"/>
      <c r="AZ1337" s="80"/>
    </row>
    <row r="1338" spans="1:52" x14ac:dyDescent="0.25">
      <c r="A1338" s="79">
        <v>43404.430972222202</v>
      </c>
      <c r="B1338" s="79">
        <v>43404.431273148097</v>
      </c>
      <c r="C1338" s="80" t="s">
        <v>142</v>
      </c>
      <c r="D1338" s="80"/>
      <c r="E1338" s="78">
        <v>100</v>
      </c>
      <c r="F1338" s="80"/>
      <c r="G1338" s="79"/>
      <c r="H1338" s="80"/>
      <c r="I1338" s="78"/>
      <c r="J1338" s="80"/>
      <c r="K1338" s="11">
        <v>2203</v>
      </c>
      <c r="L1338" s="78"/>
      <c r="M1338" s="80"/>
      <c r="N1338" s="80" t="s">
        <v>804</v>
      </c>
      <c r="O1338" s="78"/>
      <c r="P1338" s="80"/>
      <c r="Q1338" s="80" t="s">
        <v>257</v>
      </c>
      <c r="R1338" s="78"/>
      <c r="S1338" s="80"/>
      <c r="T1338" s="80" t="s">
        <v>171</v>
      </c>
      <c r="U1338" s="78"/>
      <c r="V1338" s="80"/>
      <c r="W1338" s="80" t="s">
        <v>854</v>
      </c>
      <c r="X1338" s="78"/>
      <c r="Y1338" s="80"/>
      <c r="Z1338" s="80" t="s">
        <v>258</v>
      </c>
      <c r="AA1338" s="78"/>
      <c r="AB1338" s="80"/>
      <c r="AC1338" s="80"/>
      <c r="AD1338" s="78">
        <v>0</v>
      </c>
      <c r="AE1338" s="80"/>
      <c r="AF1338" s="80"/>
      <c r="AG1338" s="78">
        <v>0</v>
      </c>
      <c r="AH1338" s="80"/>
      <c r="AI1338" s="80" t="s">
        <v>796</v>
      </c>
      <c r="AJ1338" s="78">
        <v>20</v>
      </c>
      <c r="AK1338" s="80"/>
      <c r="AL1338" s="80" t="s">
        <v>801</v>
      </c>
      <c r="AM1338" s="78">
        <v>20</v>
      </c>
      <c r="AN1338" s="80"/>
      <c r="AO1338" s="80" t="s">
        <v>798</v>
      </c>
      <c r="AP1338" s="78">
        <v>20</v>
      </c>
      <c r="AQ1338" s="80"/>
      <c r="AR1338" s="80" t="s">
        <v>150</v>
      </c>
      <c r="AS1338" s="78">
        <v>20</v>
      </c>
      <c r="AT1338" s="80"/>
      <c r="AU1338" s="80" t="s">
        <v>799</v>
      </c>
      <c r="AV1338" s="78">
        <v>20</v>
      </c>
      <c r="AW1338" s="80"/>
      <c r="AX1338" s="80"/>
      <c r="AY1338" s="78"/>
      <c r="AZ1338" s="80"/>
    </row>
    <row r="1339" spans="1:52" x14ac:dyDescent="0.25">
      <c r="A1339" s="79">
        <v>43404.431423611102</v>
      </c>
      <c r="B1339" s="79">
        <v>43404.434189814798</v>
      </c>
      <c r="C1339" s="80" t="s">
        <v>142</v>
      </c>
      <c r="D1339" s="80"/>
      <c r="E1339" s="78">
        <v>100</v>
      </c>
      <c r="F1339" s="80"/>
      <c r="G1339" s="79"/>
      <c r="H1339" s="80"/>
      <c r="I1339" s="78"/>
      <c r="J1339" s="80"/>
      <c r="K1339" s="11">
        <v>2203</v>
      </c>
      <c r="L1339" s="78"/>
      <c r="M1339" s="80"/>
      <c r="N1339" s="80" t="s">
        <v>804</v>
      </c>
      <c r="O1339" s="78"/>
      <c r="P1339" s="80"/>
      <c r="Q1339" s="80" t="s">
        <v>257</v>
      </c>
      <c r="R1339" s="78"/>
      <c r="S1339" s="80"/>
      <c r="T1339" s="80" t="s">
        <v>171</v>
      </c>
      <c r="U1339" s="78"/>
      <c r="V1339" s="80"/>
      <c r="W1339" s="80" t="s">
        <v>805</v>
      </c>
      <c r="X1339" s="78"/>
      <c r="Y1339" s="80"/>
      <c r="Z1339" s="80" t="s">
        <v>258</v>
      </c>
      <c r="AA1339" s="78"/>
      <c r="AB1339" s="80"/>
      <c r="AC1339" s="80"/>
      <c r="AD1339" s="78">
        <v>0</v>
      </c>
      <c r="AE1339" s="80"/>
      <c r="AF1339" s="80"/>
      <c r="AG1339" s="78">
        <v>0</v>
      </c>
      <c r="AH1339" s="80"/>
      <c r="AI1339" s="80" t="s">
        <v>796</v>
      </c>
      <c r="AJ1339" s="78">
        <v>20</v>
      </c>
      <c r="AK1339" s="80"/>
      <c r="AL1339" s="80" t="s">
        <v>801</v>
      </c>
      <c r="AM1339" s="78">
        <v>20</v>
      </c>
      <c r="AN1339" s="80"/>
      <c r="AO1339" s="80" t="s">
        <v>798</v>
      </c>
      <c r="AP1339" s="78">
        <v>20</v>
      </c>
      <c r="AQ1339" s="80"/>
      <c r="AR1339" s="80" t="s">
        <v>150</v>
      </c>
      <c r="AS1339" s="78">
        <v>20</v>
      </c>
      <c r="AT1339" s="80"/>
      <c r="AU1339" s="80" t="s">
        <v>799</v>
      </c>
      <c r="AV1339" s="78">
        <v>20</v>
      </c>
      <c r="AW1339" s="80"/>
      <c r="AX1339" s="80"/>
      <c r="AY1339" s="78"/>
      <c r="AZ1339" s="80"/>
    </row>
    <row r="1340" spans="1:52" x14ac:dyDescent="0.25">
      <c r="A1340" s="79">
        <v>43404.434236111098</v>
      </c>
      <c r="B1340" s="79">
        <v>43404.434872685197</v>
      </c>
      <c r="C1340" s="80" t="s">
        <v>142</v>
      </c>
      <c r="D1340" s="80"/>
      <c r="E1340" s="78">
        <v>100</v>
      </c>
      <c r="F1340" s="80"/>
      <c r="G1340" s="79"/>
      <c r="H1340" s="80"/>
      <c r="I1340" s="78"/>
      <c r="J1340" s="80"/>
      <c r="K1340" s="11">
        <v>2203</v>
      </c>
      <c r="L1340" s="78"/>
      <c r="M1340" s="80"/>
      <c r="N1340" s="80" t="s">
        <v>804</v>
      </c>
      <c r="O1340" s="78"/>
      <c r="P1340" s="80"/>
      <c r="Q1340" s="80" t="s">
        <v>257</v>
      </c>
      <c r="R1340" s="78"/>
      <c r="S1340" s="80"/>
      <c r="T1340" s="80" t="s">
        <v>171</v>
      </c>
      <c r="U1340" s="78"/>
      <c r="V1340" s="80"/>
      <c r="W1340" s="80" t="s">
        <v>805</v>
      </c>
      <c r="X1340" s="78"/>
      <c r="Y1340" s="80"/>
      <c r="Z1340" s="80" t="s">
        <v>258</v>
      </c>
      <c r="AA1340" s="78"/>
      <c r="AB1340" s="80"/>
      <c r="AC1340" s="80"/>
      <c r="AD1340" s="78">
        <v>0</v>
      </c>
      <c r="AE1340" s="80"/>
      <c r="AF1340" s="80"/>
      <c r="AG1340" s="78">
        <v>0</v>
      </c>
      <c r="AH1340" s="80"/>
      <c r="AI1340" s="80" t="s">
        <v>796</v>
      </c>
      <c r="AJ1340" s="78">
        <v>20</v>
      </c>
      <c r="AK1340" s="80"/>
      <c r="AL1340" s="80" t="s">
        <v>801</v>
      </c>
      <c r="AM1340" s="78">
        <v>20</v>
      </c>
      <c r="AN1340" s="80"/>
      <c r="AO1340" s="80" t="s">
        <v>798</v>
      </c>
      <c r="AP1340" s="78">
        <v>20</v>
      </c>
      <c r="AQ1340" s="80"/>
      <c r="AR1340" s="80" t="s">
        <v>150</v>
      </c>
      <c r="AS1340" s="78">
        <v>20</v>
      </c>
      <c r="AT1340" s="80"/>
      <c r="AU1340" s="80" t="s">
        <v>799</v>
      </c>
      <c r="AV1340" s="78">
        <v>20</v>
      </c>
      <c r="AW1340" s="80"/>
      <c r="AX1340" s="80"/>
      <c r="AY1340" s="78"/>
      <c r="AZ1340" s="80"/>
    </row>
    <row r="1341" spans="1:52" x14ac:dyDescent="0.25">
      <c r="A1341" s="79">
        <v>43404.435138888897</v>
      </c>
      <c r="B1341" s="79">
        <v>43404.435729166697</v>
      </c>
      <c r="C1341" s="80" t="s">
        <v>142</v>
      </c>
      <c r="D1341" s="80"/>
      <c r="E1341" s="78">
        <v>100</v>
      </c>
      <c r="F1341" s="80"/>
      <c r="G1341" s="79"/>
      <c r="H1341" s="80"/>
      <c r="I1341" s="78"/>
      <c r="J1341" s="80"/>
      <c r="K1341" s="11">
        <v>2203</v>
      </c>
      <c r="L1341" s="78"/>
      <c r="M1341" s="80"/>
      <c r="N1341" s="80" t="s">
        <v>804</v>
      </c>
      <c r="O1341" s="78"/>
      <c r="P1341" s="80"/>
      <c r="Q1341" s="80" t="s">
        <v>257</v>
      </c>
      <c r="R1341" s="78"/>
      <c r="S1341" s="80"/>
      <c r="T1341" s="80" t="s">
        <v>171</v>
      </c>
      <c r="U1341" s="78"/>
      <c r="V1341" s="80"/>
      <c r="W1341" s="80" t="s">
        <v>854</v>
      </c>
      <c r="X1341" s="78"/>
      <c r="Y1341" s="80"/>
      <c r="Z1341" s="80" t="s">
        <v>258</v>
      </c>
      <c r="AA1341" s="78"/>
      <c r="AB1341" s="80"/>
      <c r="AC1341" s="80"/>
      <c r="AD1341" s="78">
        <v>0</v>
      </c>
      <c r="AE1341" s="80"/>
      <c r="AF1341" s="80"/>
      <c r="AG1341" s="78">
        <v>0</v>
      </c>
      <c r="AH1341" s="80"/>
      <c r="AI1341" s="80" t="s">
        <v>796</v>
      </c>
      <c r="AJ1341" s="78">
        <v>20</v>
      </c>
      <c r="AK1341" s="80"/>
      <c r="AL1341" s="80" t="s">
        <v>801</v>
      </c>
      <c r="AM1341" s="78">
        <v>20</v>
      </c>
      <c r="AN1341" s="80"/>
      <c r="AO1341" s="80" t="s">
        <v>798</v>
      </c>
      <c r="AP1341" s="78">
        <v>20</v>
      </c>
      <c r="AQ1341" s="80"/>
      <c r="AR1341" s="80" t="s">
        <v>150</v>
      </c>
      <c r="AS1341" s="78">
        <v>20</v>
      </c>
      <c r="AT1341" s="80"/>
      <c r="AU1341" s="80" t="s">
        <v>799</v>
      </c>
      <c r="AV1341" s="78">
        <v>20</v>
      </c>
      <c r="AW1341" s="80"/>
      <c r="AX1341" s="80"/>
      <c r="AY1341" s="78"/>
      <c r="AZ1341" s="80"/>
    </row>
    <row r="1342" spans="1:52" x14ac:dyDescent="0.25">
      <c r="A1342" s="79">
        <v>43404.435868055603</v>
      </c>
      <c r="B1342" s="79">
        <v>43404.436111111099</v>
      </c>
      <c r="C1342" s="80" t="s">
        <v>142</v>
      </c>
      <c r="D1342" s="80"/>
      <c r="E1342" s="78">
        <v>100</v>
      </c>
      <c r="F1342" s="80"/>
      <c r="G1342" s="79"/>
      <c r="H1342" s="80"/>
      <c r="I1342" s="78"/>
      <c r="J1342" s="80"/>
      <c r="K1342" s="11">
        <v>2203</v>
      </c>
      <c r="L1342" s="78"/>
      <c r="M1342" s="80"/>
      <c r="N1342" s="80" t="s">
        <v>804</v>
      </c>
      <c r="O1342" s="78"/>
      <c r="P1342" s="80"/>
      <c r="Q1342" s="80" t="s">
        <v>257</v>
      </c>
      <c r="R1342" s="78"/>
      <c r="S1342" s="80"/>
      <c r="T1342" s="80" t="s">
        <v>171</v>
      </c>
      <c r="U1342" s="78"/>
      <c r="V1342" s="80"/>
      <c r="W1342" s="80" t="s">
        <v>854</v>
      </c>
      <c r="X1342" s="78"/>
      <c r="Y1342" s="80"/>
      <c r="Z1342" s="80" t="s">
        <v>258</v>
      </c>
      <c r="AA1342" s="78"/>
      <c r="AB1342" s="80"/>
      <c r="AC1342" s="80"/>
      <c r="AD1342" s="78">
        <v>0</v>
      </c>
      <c r="AE1342" s="80"/>
      <c r="AF1342" s="80"/>
      <c r="AG1342" s="78">
        <v>0</v>
      </c>
      <c r="AH1342" s="80"/>
      <c r="AI1342" s="80" t="s">
        <v>796</v>
      </c>
      <c r="AJ1342" s="78">
        <v>20</v>
      </c>
      <c r="AK1342" s="80"/>
      <c r="AL1342" s="80" t="s">
        <v>801</v>
      </c>
      <c r="AM1342" s="78">
        <v>20</v>
      </c>
      <c r="AN1342" s="80"/>
      <c r="AO1342" s="80" t="s">
        <v>798</v>
      </c>
      <c r="AP1342" s="78">
        <v>20</v>
      </c>
      <c r="AQ1342" s="80"/>
      <c r="AR1342" s="80" t="s">
        <v>150</v>
      </c>
      <c r="AS1342" s="78">
        <v>20</v>
      </c>
      <c r="AT1342" s="80"/>
      <c r="AU1342" s="80" t="s">
        <v>799</v>
      </c>
      <c r="AV1342" s="78">
        <v>20</v>
      </c>
      <c r="AW1342" s="80"/>
      <c r="AX1342" s="80"/>
      <c r="AY1342" s="78"/>
      <c r="AZ1342" s="80"/>
    </row>
    <row r="1343" spans="1:52" x14ac:dyDescent="0.25">
      <c r="A1343" s="79">
        <v>43404.436342592599</v>
      </c>
      <c r="B1343" s="79">
        <v>43404.436655092599</v>
      </c>
      <c r="C1343" s="80" t="s">
        <v>142</v>
      </c>
      <c r="D1343" s="80"/>
      <c r="E1343" s="78">
        <v>100</v>
      </c>
      <c r="F1343" s="80"/>
      <c r="G1343" s="79"/>
      <c r="H1343" s="80"/>
      <c r="I1343" s="78"/>
      <c r="J1343" s="80"/>
      <c r="K1343" s="11">
        <v>2203</v>
      </c>
      <c r="L1343" s="78"/>
      <c r="M1343" s="80"/>
      <c r="N1343" s="80" t="s">
        <v>804</v>
      </c>
      <c r="O1343" s="78"/>
      <c r="P1343" s="80"/>
      <c r="Q1343" s="80" t="s">
        <v>257</v>
      </c>
      <c r="R1343" s="78"/>
      <c r="S1343" s="80"/>
      <c r="T1343" s="80" t="s">
        <v>171</v>
      </c>
      <c r="U1343" s="78"/>
      <c r="V1343" s="80"/>
      <c r="W1343" s="80" t="s">
        <v>854</v>
      </c>
      <c r="X1343" s="78"/>
      <c r="Y1343" s="80"/>
      <c r="Z1343" s="80" t="s">
        <v>258</v>
      </c>
      <c r="AA1343" s="78"/>
      <c r="AB1343" s="80"/>
      <c r="AC1343" s="80"/>
      <c r="AD1343" s="78">
        <v>0</v>
      </c>
      <c r="AE1343" s="80"/>
      <c r="AF1343" s="80"/>
      <c r="AG1343" s="78">
        <v>0</v>
      </c>
      <c r="AH1343" s="80"/>
      <c r="AI1343" s="80" t="s">
        <v>796</v>
      </c>
      <c r="AJ1343" s="78">
        <v>20</v>
      </c>
      <c r="AK1343" s="80"/>
      <c r="AL1343" s="80" t="s">
        <v>801</v>
      </c>
      <c r="AM1343" s="78">
        <v>20</v>
      </c>
      <c r="AN1343" s="80"/>
      <c r="AO1343" s="80" t="s">
        <v>798</v>
      </c>
      <c r="AP1343" s="78">
        <v>20</v>
      </c>
      <c r="AQ1343" s="80"/>
      <c r="AR1343" s="80" t="s">
        <v>150</v>
      </c>
      <c r="AS1343" s="78">
        <v>20</v>
      </c>
      <c r="AT1343" s="80"/>
      <c r="AU1343" s="80" t="s">
        <v>799</v>
      </c>
      <c r="AV1343" s="78">
        <v>20</v>
      </c>
      <c r="AW1343" s="80"/>
      <c r="AX1343" s="80"/>
      <c r="AY1343" s="78"/>
      <c r="AZ1343" s="80"/>
    </row>
    <row r="1344" spans="1:52" x14ac:dyDescent="0.25">
      <c r="A1344" s="79">
        <v>43404.4367361111</v>
      </c>
      <c r="B1344" s="79">
        <v>43404.437013888899</v>
      </c>
      <c r="C1344" s="80" t="s">
        <v>142</v>
      </c>
      <c r="D1344" s="80"/>
      <c r="E1344" s="78">
        <v>100</v>
      </c>
      <c r="F1344" s="80"/>
      <c r="G1344" s="79"/>
      <c r="H1344" s="80"/>
      <c r="I1344" s="78"/>
      <c r="J1344" s="80"/>
      <c r="K1344" s="11">
        <v>2203</v>
      </c>
      <c r="L1344" s="78"/>
      <c r="M1344" s="80"/>
      <c r="N1344" s="80" t="s">
        <v>804</v>
      </c>
      <c r="O1344" s="78"/>
      <c r="P1344" s="80"/>
      <c r="Q1344" s="80" t="s">
        <v>257</v>
      </c>
      <c r="R1344" s="78"/>
      <c r="S1344" s="80"/>
      <c r="T1344" s="80" t="s">
        <v>171</v>
      </c>
      <c r="U1344" s="78"/>
      <c r="V1344" s="80"/>
      <c r="W1344" s="80" t="s">
        <v>854</v>
      </c>
      <c r="X1344" s="78"/>
      <c r="Y1344" s="80"/>
      <c r="Z1344" s="80" t="s">
        <v>258</v>
      </c>
      <c r="AA1344" s="78"/>
      <c r="AB1344" s="80"/>
      <c r="AC1344" s="80"/>
      <c r="AD1344" s="78">
        <v>0</v>
      </c>
      <c r="AE1344" s="80"/>
      <c r="AF1344" s="80"/>
      <c r="AG1344" s="78">
        <v>0</v>
      </c>
      <c r="AH1344" s="80"/>
      <c r="AI1344" s="80" t="s">
        <v>796</v>
      </c>
      <c r="AJ1344" s="78">
        <v>20</v>
      </c>
      <c r="AK1344" s="80"/>
      <c r="AL1344" s="80" t="s">
        <v>801</v>
      </c>
      <c r="AM1344" s="78">
        <v>20</v>
      </c>
      <c r="AN1344" s="80"/>
      <c r="AO1344" s="80" t="s">
        <v>798</v>
      </c>
      <c r="AP1344" s="78">
        <v>20</v>
      </c>
      <c r="AQ1344" s="80"/>
      <c r="AR1344" s="80" t="s">
        <v>150</v>
      </c>
      <c r="AS1344" s="78">
        <v>20</v>
      </c>
      <c r="AT1344" s="80"/>
      <c r="AU1344" s="80" t="s">
        <v>799</v>
      </c>
      <c r="AV1344" s="78">
        <v>20</v>
      </c>
      <c r="AW1344" s="80"/>
      <c r="AX1344" s="80"/>
      <c r="AY1344" s="78"/>
      <c r="AZ1344" s="80"/>
    </row>
    <row r="1345" spans="1:52" x14ac:dyDescent="0.25">
      <c r="A1345" s="79">
        <v>43404.437349537002</v>
      </c>
      <c r="B1345" s="79">
        <v>43404.437673611101</v>
      </c>
      <c r="C1345" s="80" t="s">
        <v>142</v>
      </c>
      <c r="D1345" s="80"/>
      <c r="E1345" s="78">
        <v>100</v>
      </c>
      <c r="F1345" s="80"/>
      <c r="G1345" s="79"/>
      <c r="H1345" s="80"/>
      <c r="I1345" s="78"/>
      <c r="J1345" s="80"/>
      <c r="K1345" s="11">
        <v>2203</v>
      </c>
      <c r="L1345" s="78"/>
      <c r="M1345" s="80"/>
      <c r="N1345" s="80" t="s">
        <v>804</v>
      </c>
      <c r="O1345" s="78"/>
      <c r="P1345" s="80"/>
      <c r="Q1345" s="80" t="s">
        <v>257</v>
      </c>
      <c r="R1345" s="78"/>
      <c r="S1345" s="80"/>
      <c r="T1345" s="80" t="s">
        <v>171</v>
      </c>
      <c r="U1345" s="78"/>
      <c r="V1345" s="80"/>
      <c r="W1345" s="80" t="s">
        <v>854</v>
      </c>
      <c r="X1345" s="78"/>
      <c r="Y1345" s="80"/>
      <c r="Z1345" s="80" t="s">
        <v>258</v>
      </c>
      <c r="AA1345" s="78"/>
      <c r="AB1345" s="80"/>
      <c r="AC1345" s="80"/>
      <c r="AD1345" s="78">
        <v>0</v>
      </c>
      <c r="AE1345" s="80"/>
      <c r="AF1345" s="80"/>
      <c r="AG1345" s="78">
        <v>0</v>
      </c>
      <c r="AH1345" s="80"/>
      <c r="AI1345" s="80" t="s">
        <v>796</v>
      </c>
      <c r="AJ1345" s="78">
        <v>20</v>
      </c>
      <c r="AK1345" s="80"/>
      <c r="AL1345" s="80" t="s">
        <v>801</v>
      </c>
      <c r="AM1345" s="78">
        <v>20</v>
      </c>
      <c r="AN1345" s="80"/>
      <c r="AO1345" s="80" t="s">
        <v>798</v>
      </c>
      <c r="AP1345" s="78">
        <v>20</v>
      </c>
      <c r="AQ1345" s="80"/>
      <c r="AR1345" s="80" t="s">
        <v>150</v>
      </c>
      <c r="AS1345" s="78">
        <v>20</v>
      </c>
      <c r="AT1345" s="80"/>
      <c r="AU1345" s="80" t="s">
        <v>799</v>
      </c>
      <c r="AV1345" s="78">
        <v>20</v>
      </c>
      <c r="AW1345" s="80"/>
      <c r="AX1345" s="80"/>
      <c r="AY1345" s="78"/>
      <c r="AZ1345" s="80"/>
    </row>
    <row r="1346" spans="1:52" x14ac:dyDescent="0.25">
      <c r="A1346" s="79">
        <v>43404.437754629602</v>
      </c>
      <c r="B1346" s="79">
        <v>43404.438009259298</v>
      </c>
      <c r="C1346" s="80" t="s">
        <v>142</v>
      </c>
      <c r="D1346" s="80"/>
      <c r="E1346" s="78">
        <v>100</v>
      </c>
      <c r="F1346" s="80"/>
      <c r="G1346" s="79"/>
      <c r="H1346" s="80"/>
      <c r="I1346" s="78"/>
      <c r="J1346" s="80"/>
      <c r="K1346" s="11">
        <v>2203</v>
      </c>
      <c r="L1346" s="78"/>
      <c r="M1346" s="80"/>
      <c r="N1346" s="80" t="s">
        <v>804</v>
      </c>
      <c r="O1346" s="78"/>
      <c r="P1346" s="80"/>
      <c r="Q1346" s="80" t="s">
        <v>257</v>
      </c>
      <c r="R1346" s="78"/>
      <c r="S1346" s="80"/>
      <c r="T1346" s="80" t="s">
        <v>171</v>
      </c>
      <c r="U1346" s="78"/>
      <c r="V1346" s="80"/>
      <c r="W1346" s="80" t="s">
        <v>854</v>
      </c>
      <c r="X1346" s="78"/>
      <c r="Y1346" s="80"/>
      <c r="Z1346" s="80" t="s">
        <v>258</v>
      </c>
      <c r="AA1346" s="78"/>
      <c r="AB1346" s="80"/>
      <c r="AC1346" s="80"/>
      <c r="AD1346" s="78">
        <v>0</v>
      </c>
      <c r="AE1346" s="80"/>
      <c r="AF1346" s="80"/>
      <c r="AG1346" s="78">
        <v>0</v>
      </c>
      <c r="AH1346" s="80"/>
      <c r="AI1346" s="80" t="s">
        <v>796</v>
      </c>
      <c r="AJ1346" s="78">
        <v>20</v>
      </c>
      <c r="AK1346" s="80"/>
      <c r="AL1346" s="80" t="s">
        <v>801</v>
      </c>
      <c r="AM1346" s="78">
        <v>20</v>
      </c>
      <c r="AN1346" s="80"/>
      <c r="AO1346" s="80" t="s">
        <v>798</v>
      </c>
      <c r="AP1346" s="78">
        <v>20</v>
      </c>
      <c r="AQ1346" s="80"/>
      <c r="AR1346" s="80" t="s">
        <v>150</v>
      </c>
      <c r="AS1346" s="78">
        <v>20</v>
      </c>
      <c r="AT1346" s="80"/>
      <c r="AU1346" s="80" t="s">
        <v>799</v>
      </c>
      <c r="AV1346" s="78">
        <v>20</v>
      </c>
      <c r="AW1346" s="80"/>
      <c r="AX1346" s="80"/>
      <c r="AY1346" s="78"/>
      <c r="AZ1346" s="80"/>
    </row>
    <row r="1347" spans="1:52" x14ac:dyDescent="0.25">
      <c r="A1347" s="79">
        <v>43404.438460648104</v>
      </c>
      <c r="B1347" s="79">
        <v>43404.439722222203</v>
      </c>
      <c r="C1347" s="80" t="s">
        <v>142</v>
      </c>
      <c r="D1347" s="80"/>
      <c r="E1347" s="78">
        <v>80</v>
      </c>
      <c r="F1347" s="80"/>
      <c r="G1347" s="79"/>
      <c r="H1347" s="80"/>
      <c r="I1347" s="78"/>
      <c r="J1347" s="80"/>
      <c r="K1347" s="11">
        <v>2203</v>
      </c>
      <c r="L1347" s="78"/>
      <c r="M1347" s="80"/>
      <c r="N1347" s="80" t="s">
        <v>804</v>
      </c>
      <c r="O1347" s="78"/>
      <c r="P1347" s="80"/>
      <c r="Q1347" s="80" t="s">
        <v>257</v>
      </c>
      <c r="R1347" s="78"/>
      <c r="S1347" s="80"/>
      <c r="T1347" s="80" t="s">
        <v>171</v>
      </c>
      <c r="U1347" s="78"/>
      <c r="V1347" s="80"/>
      <c r="W1347" s="80" t="s">
        <v>854</v>
      </c>
      <c r="X1347" s="78"/>
      <c r="Y1347" s="80"/>
      <c r="Z1347" s="80" t="s">
        <v>258</v>
      </c>
      <c r="AA1347" s="78"/>
      <c r="AB1347" s="80"/>
      <c r="AC1347" s="80"/>
      <c r="AD1347" s="78">
        <v>0</v>
      </c>
      <c r="AE1347" s="80"/>
      <c r="AF1347" s="80"/>
      <c r="AG1347" s="78">
        <v>0</v>
      </c>
      <c r="AH1347" s="80"/>
      <c r="AI1347" s="80" t="s">
        <v>800</v>
      </c>
      <c r="AJ1347" s="78">
        <v>0</v>
      </c>
      <c r="AK1347" s="80"/>
      <c r="AL1347" s="80" t="s">
        <v>801</v>
      </c>
      <c r="AM1347" s="78">
        <v>20</v>
      </c>
      <c r="AN1347" s="80"/>
      <c r="AO1347" s="80" t="s">
        <v>798</v>
      </c>
      <c r="AP1347" s="78">
        <v>20</v>
      </c>
      <c r="AQ1347" s="80"/>
      <c r="AR1347" s="80" t="s">
        <v>150</v>
      </c>
      <c r="AS1347" s="78">
        <v>20</v>
      </c>
      <c r="AT1347" s="80"/>
      <c r="AU1347" s="80" t="s">
        <v>799</v>
      </c>
      <c r="AV1347" s="78">
        <v>20</v>
      </c>
      <c r="AW1347" s="80"/>
      <c r="AX1347" s="80"/>
      <c r="AY1347" s="78"/>
      <c r="AZ1347" s="80"/>
    </row>
    <row r="1348" spans="1:52" x14ac:dyDescent="0.25">
      <c r="A1348" s="79">
        <v>43404.439814814803</v>
      </c>
      <c r="B1348" s="79">
        <v>43404.440104166701</v>
      </c>
      <c r="C1348" s="80" t="s">
        <v>142</v>
      </c>
      <c r="D1348" s="80"/>
      <c r="E1348" s="78">
        <v>80</v>
      </c>
      <c r="F1348" s="80"/>
      <c r="G1348" s="79"/>
      <c r="H1348" s="80"/>
      <c r="I1348" s="78"/>
      <c r="J1348" s="80"/>
      <c r="K1348" s="11">
        <v>2203</v>
      </c>
      <c r="L1348" s="78"/>
      <c r="M1348" s="80"/>
      <c r="N1348" s="80" t="s">
        <v>804</v>
      </c>
      <c r="O1348" s="78"/>
      <c r="P1348" s="80"/>
      <c r="Q1348" s="80" t="s">
        <v>257</v>
      </c>
      <c r="R1348" s="78"/>
      <c r="S1348" s="80"/>
      <c r="T1348" s="80" t="s">
        <v>171</v>
      </c>
      <c r="U1348" s="78"/>
      <c r="V1348" s="80"/>
      <c r="W1348" s="80" t="s">
        <v>854</v>
      </c>
      <c r="X1348" s="78"/>
      <c r="Y1348" s="80"/>
      <c r="Z1348" s="80" t="s">
        <v>258</v>
      </c>
      <c r="AA1348" s="78"/>
      <c r="AB1348" s="80"/>
      <c r="AC1348" s="80"/>
      <c r="AD1348" s="78">
        <v>0</v>
      </c>
      <c r="AE1348" s="80"/>
      <c r="AF1348" s="80"/>
      <c r="AG1348" s="78">
        <v>0</v>
      </c>
      <c r="AH1348" s="80"/>
      <c r="AI1348" s="80" t="s">
        <v>800</v>
      </c>
      <c r="AJ1348" s="78">
        <v>0</v>
      </c>
      <c r="AK1348" s="80"/>
      <c r="AL1348" s="80" t="s">
        <v>801</v>
      </c>
      <c r="AM1348" s="78">
        <v>20</v>
      </c>
      <c r="AN1348" s="80"/>
      <c r="AO1348" s="80" t="s">
        <v>798</v>
      </c>
      <c r="AP1348" s="78">
        <v>20</v>
      </c>
      <c r="AQ1348" s="80"/>
      <c r="AR1348" s="80" t="s">
        <v>150</v>
      </c>
      <c r="AS1348" s="78">
        <v>20</v>
      </c>
      <c r="AT1348" s="80"/>
      <c r="AU1348" s="80" t="s">
        <v>799</v>
      </c>
      <c r="AV1348" s="78">
        <v>20</v>
      </c>
      <c r="AW1348" s="80"/>
      <c r="AX1348" s="80"/>
      <c r="AY1348" s="78"/>
      <c r="AZ1348" s="80"/>
    </row>
    <row r="1349" spans="1:52" x14ac:dyDescent="0.25">
      <c r="A1349" s="79">
        <v>43404.440185185202</v>
      </c>
      <c r="B1349" s="79">
        <v>43404.440520833297</v>
      </c>
      <c r="C1349" s="80" t="s">
        <v>142</v>
      </c>
      <c r="D1349" s="80"/>
      <c r="E1349" s="78">
        <v>100</v>
      </c>
      <c r="F1349" s="80"/>
      <c r="G1349" s="79"/>
      <c r="H1349" s="80"/>
      <c r="I1349" s="78"/>
      <c r="J1349" s="80"/>
      <c r="K1349" s="11">
        <v>2203</v>
      </c>
      <c r="L1349" s="78"/>
      <c r="M1349" s="80"/>
      <c r="N1349" s="80" t="s">
        <v>804</v>
      </c>
      <c r="O1349" s="78"/>
      <c r="P1349" s="80"/>
      <c r="Q1349" s="80" t="s">
        <v>257</v>
      </c>
      <c r="R1349" s="78"/>
      <c r="S1349" s="80"/>
      <c r="T1349" s="80" t="s">
        <v>171</v>
      </c>
      <c r="U1349" s="78"/>
      <c r="V1349" s="80"/>
      <c r="W1349" s="80" t="s">
        <v>854</v>
      </c>
      <c r="X1349" s="78"/>
      <c r="Y1349" s="80"/>
      <c r="Z1349" s="80" t="s">
        <v>258</v>
      </c>
      <c r="AA1349" s="78"/>
      <c r="AB1349" s="80"/>
      <c r="AC1349" s="80"/>
      <c r="AD1349" s="78">
        <v>0</v>
      </c>
      <c r="AE1349" s="80"/>
      <c r="AF1349" s="80"/>
      <c r="AG1349" s="78">
        <v>0</v>
      </c>
      <c r="AH1349" s="80"/>
      <c r="AI1349" s="80" t="s">
        <v>796</v>
      </c>
      <c r="AJ1349" s="78">
        <v>20</v>
      </c>
      <c r="AK1349" s="80"/>
      <c r="AL1349" s="80" t="s">
        <v>801</v>
      </c>
      <c r="AM1349" s="78">
        <v>20</v>
      </c>
      <c r="AN1349" s="80"/>
      <c r="AO1349" s="80" t="s">
        <v>798</v>
      </c>
      <c r="AP1349" s="78">
        <v>20</v>
      </c>
      <c r="AQ1349" s="80"/>
      <c r="AR1349" s="80" t="s">
        <v>150</v>
      </c>
      <c r="AS1349" s="78">
        <v>20</v>
      </c>
      <c r="AT1349" s="80"/>
      <c r="AU1349" s="80" t="s">
        <v>799</v>
      </c>
      <c r="AV1349" s="78">
        <v>20</v>
      </c>
      <c r="AW1349" s="80"/>
      <c r="AX1349" s="80"/>
      <c r="AY1349" s="78"/>
      <c r="AZ1349" s="80"/>
    </row>
    <row r="1350" spans="1:52" x14ac:dyDescent="0.25">
      <c r="A1350" s="79">
        <v>43404.4438310185</v>
      </c>
      <c r="B1350" s="79">
        <v>43404.4441898148</v>
      </c>
      <c r="C1350" s="80" t="s">
        <v>142</v>
      </c>
      <c r="D1350" s="80"/>
      <c r="E1350" s="78">
        <v>100</v>
      </c>
      <c r="F1350" s="80"/>
      <c r="G1350" s="79"/>
      <c r="H1350" s="80"/>
      <c r="I1350" s="78"/>
      <c r="J1350" s="80"/>
      <c r="K1350" s="11">
        <v>2203</v>
      </c>
      <c r="L1350" s="78"/>
      <c r="M1350" s="80"/>
      <c r="N1350" s="80" t="s">
        <v>804</v>
      </c>
      <c r="O1350" s="78"/>
      <c r="P1350" s="80"/>
      <c r="Q1350" s="80" t="s">
        <v>257</v>
      </c>
      <c r="R1350" s="78"/>
      <c r="S1350" s="80"/>
      <c r="T1350" s="80" t="s">
        <v>171</v>
      </c>
      <c r="U1350" s="78"/>
      <c r="V1350" s="80"/>
      <c r="W1350" s="80" t="s">
        <v>854</v>
      </c>
      <c r="X1350" s="78"/>
      <c r="Y1350" s="80"/>
      <c r="Z1350" s="80" t="s">
        <v>258</v>
      </c>
      <c r="AA1350" s="78"/>
      <c r="AB1350" s="80"/>
      <c r="AC1350" s="80"/>
      <c r="AD1350" s="78">
        <v>0</v>
      </c>
      <c r="AE1350" s="80"/>
      <c r="AF1350" s="80"/>
      <c r="AG1350" s="78">
        <v>0</v>
      </c>
      <c r="AH1350" s="80"/>
      <c r="AI1350" s="80" t="s">
        <v>796</v>
      </c>
      <c r="AJ1350" s="78">
        <v>20</v>
      </c>
      <c r="AK1350" s="80"/>
      <c r="AL1350" s="80" t="s">
        <v>801</v>
      </c>
      <c r="AM1350" s="78">
        <v>20</v>
      </c>
      <c r="AN1350" s="80"/>
      <c r="AO1350" s="80" t="s">
        <v>798</v>
      </c>
      <c r="AP1350" s="78">
        <v>20</v>
      </c>
      <c r="AQ1350" s="80"/>
      <c r="AR1350" s="80" t="s">
        <v>150</v>
      </c>
      <c r="AS1350" s="78">
        <v>20</v>
      </c>
      <c r="AT1350" s="80"/>
      <c r="AU1350" s="80" t="s">
        <v>799</v>
      </c>
      <c r="AV1350" s="78">
        <v>20</v>
      </c>
      <c r="AW1350" s="80"/>
      <c r="AX1350" s="80"/>
      <c r="AY1350" s="78"/>
      <c r="AZ1350" s="80"/>
    </row>
    <row r="1351" spans="1:52" x14ac:dyDescent="0.25">
      <c r="A1351" s="79">
        <v>43404.444224537001</v>
      </c>
      <c r="B1351" s="79">
        <v>43404.444629629601</v>
      </c>
      <c r="C1351" s="80" t="s">
        <v>142</v>
      </c>
      <c r="D1351" s="80"/>
      <c r="E1351" s="78">
        <v>100</v>
      </c>
      <c r="F1351" s="80"/>
      <c r="G1351" s="79"/>
      <c r="H1351" s="80"/>
      <c r="I1351" s="78"/>
      <c r="J1351" s="80"/>
      <c r="K1351" s="11">
        <v>2203</v>
      </c>
      <c r="L1351" s="78"/>
      <c r="M1351" s="80"/>
      <c r="N1351" s="80" t="s">
        <v>804</v>
      </c>
      <c r="O1351" s="78"/>
      <c r="P1351" s="80"/>
      <c r="Q1351" s="80" t="s">
        <v>257</v>
      </c>
      <c r="R1351" s="78"/>
      <c r="S1351" s="80"/>
      <c r="T1351" s="80" t="s">
        <v>171</v>
      </c>
      <c r="U1351" s="78"/>
      <c r="V1351" s="80"/>
      <c r="W1351" s="80" t="s">
        <v>854</v>
      </c>
      <c r="X1351" s="78"/>
      <c r="Y1351" s="80"/>
      <c r="Z1351" s="80" t="s">
        <v>258</v>
      </c>
      <c r="AA1351" s="78"/>
      <c r="AB1351" s="80"/>
      <c r="AC1351" s="80"/>
      <c r="AD1351" s="78">
        <v>0</v>
      </c>
      <c r="AE1351" s="80"/>
      <c r="AF1351" s="80"/>
      <c r="AG1351" s="78">
        <v>0</v>
      </c>
      <c r="AH1351" s="80"/>
      <c r="AI1351" s="80" t="s">
        <v>796</v>
      </c>
      <c r="AJ1351" s="78">
        <v>20</v>
      </c>
      <c r="AK1351" s="80"/>
      <c r="AL1351" s="80" t="s">
        <v>801</v>
      </c>
      <c r="AM1351" s="78">
        <v>20</v>
      </c>
      <c r="AN1351" s="80"/>
      <c r="AO1351" s="80" t="s">
        <v>798</v>
      </c>
      <c r="AP1351" s="78">
        <v>20</v>
      </c>
      <c r="AQ1351" s="80"/>
      <c r="AR1351" s="80" t="s">
        <v>150</v>
      </c>
      <c r="AS1351" s="78">
        <v>20</v>
      </c>
      <c r="AT1351" s="80"/>
      <c r="AU1351" s="80" t="s">
        <v>799</v>
      </c>
      <c r="AV1351" s="78">
        <v>20</v>
      </c>
      <c r="AW1351" s="80"/>
      <c r="AX1351" s="80"/>
      <c r="AY1351" s="78"/>
      <c r="AZ1351" s="80"/>
    </row>
    <row r="1352" spans="1:52" x14ac:dyDescent="0.25">
      <c r="A1352" s="79">
        <v>43404.444675925901</v>
      </c>
      <c r="B1352" s="79">
        <v>43404.445150462998</v>
      </c>
      <c r="C1352" s="80" t="s">
        <v>142</v>
      </c>
      <c r="D1352" s="80"/>
      <c r="E1352" s="78">
        <v>80</v>
      </c>
      <c r="F1352" s="80"/>
      <c r="G1352" s="79"/>
      <c r="H1352" s="80"/>
      <c r="I1352" s="78"/>
      <c r="J1352" s="80"/>
      <c r="K1352" s="11">
        <v>2203</v>
      </c>
      <c r="L1352" s="78"/>
      <c r="M1352" s="80"/>
      <c r="N1352" s="80" t="s">
        <v>804</v>
      </c>
      <c r="O1352" s="78"/>
      <c r="P1352" s="80"/>
      <c r="Q1352" s="80" t="s">
        <v>257</v>
      </c>
      <c r="R1352" s="78"/>
      <c r="S1352" s="80"/>
      <c r="T1352" s="80" t="s">
        <v>171</v>
      </c>
      <c r="U1352" s="78"/>
      <c r="V1352" s="80"/>
      <c r="W1352" s="80" t="s">
        <v>854</v>
      </c>
      <c r="X1352" s="78"/>
      <c r="Y1352" s="80"/>
      <c r="Z1352" s="80" t="s">
        <v>258</v>
      </c>
      <c r="AA1352" s="78"/>
      <c r="AB1352" s="80"/>
      <c r="AC1352" s="80"/>
      <c r="AD1352" s="78">
        <v>0</v>
      </c>
      <c r="AE1352" s="80"/>
      <c r="AF1352" s="80"/>
      <c r="AG1352" s="78">
        <v>0</v>
      </c>
      <c r="AH1352" s="80"/>
      <c r="AI1352" s="80" t="s">
        <v>796</v>
      </c>
      <c r="AJ1352" s="78">
        <v>20</v>
      </c>
      <c r="AK1352" s="80"/>
      <c r="AL1352" s="80" t="s">
        <v>801</v>
      </c>
      <c r="AM1352" s="78">
        <v>20</v>
      </c>
      <c r="AN1352" s="80"/>
      <c r="AO1352" s="80" t="s">
        <v>258</v>
      </c>
      <c r="AP1352" s="78">
        <v>0</v>
      </c>
      <c r="AQ1352" s="80"/>
      <c r="AR1352" s="80" t="s">
        <v>150</v>
      </c>
      <c r="AS1352" s="78">
        <v>20</v>
      </c>
      <c r="AT1352" s="80"/>
      <c r="AU1352" s="80" t="s">
        <v>799</v>
      </c>
      <c r="AV1352" s="78">
        <v>20</v>
      </c>
      <c r="AW1352" s="80"/>
      <c r="AX1352" s="80"/>
      <c r="AY1352" s="78"/>
      <c r="AZ1352" s="80"/>
    </row>
    <row r="1353" spans="1:52" x14ac:dyDescent="0.25">
      <c r="A1353" s="79">
        <v>43404.445300925901</v>
      </c>
      <c r="B1353" s="79">
        <v>43404.4460300926</v>
      </c>
      <c r="C1353" s="80" t="s">
        <v>142</v>
      </c>
      <c r="D1353" s="80"/>
      <c r="E1353" s="78">
        <v>100</v>
      </c>
      <c r="F1353" s="80"/>
      <c r="G1353" s="79"/>
      <c r="H1353" s="80"/>
      <c r="I1353" s="78"/>
      <c r="J1353" s="80"/>
      <c r="K1353" s="11">
        <v>2203</v>
      </c>
      <c r="L1353" s="78"/>
      <c r="M1353" s="80"/>
      <c r="N1353" s="80" t="s">
        <v>804</v>
      </c>
      <c r="O1353" s="78"/>
      <c r="P1353" s="80"/>
      <c r="Q1353" s="80" t="s">
        <v>257</v>
      </c>
      <c r="R1353" s="78"/>
      <c r="S1353" s="80"/>
      <c r="T1353" s="80" t="s">
        <v>171</v>
      </c>
      <c r="U1353" s="78"/>
      <c r="V1353" s="80"/>
      <c r="W1353" s="80" t="s">
        <v>805</v>
      </c>
      <c r="X1353" s="78"/>
      <c r="Y1353" s="80"/>
      <c r="Z1353" s="80" t="s">
        <v>150</v>
      </c>
      <c r="AA1353" s="78"/>
      <c r="AB1353" s="80"/>
      <c r="AC1353" s="80" t="s">
        <v>796</v>
      </c>
      <c r="AD1353" s="78">
        <v>0</v>
      </c>
      <c r="AE1353" s="80"/>
      <c r="AF1353" s="80" t="s">
        <v>801</v>
      </c>
      <c r="AG1353" s="78">
        <v>0</v>
      </c>
      <c r="AH1353" s="80"/>
      <c r="AI1353" s="80" t="s">
        <v>796</v>
      </c>
      <c r="AJ1353" s="78">
        <v>20</v>
      </c>
      <c r="AK1353" s="80"/>
      <c r="AL1353" s="80" t="s">
        <v>801</v>
      </c>
      <c r="AM1353" s="78">
        <v>20</v>
      </c>
      <c r="AN1353" s="80"/>
      <c r="AO1353" s="80" t="s">
        <v>798</v>
      </c>
      <c r="AP1353" s="78">
        <v>20</v>
      </c>
      <c r="AQ1353" s="80"/>
      <c r="AR1353" s="80" t="s">
        <v>150</v>
      </c>
      <c r="AS1353" s="78">
        <v>20</v>
      </c>
      <c r="AT1353" s="80"/>
      <c r="AU1353" s="80" t="s">
        <v>799</v>
      </c>
      <c r="AV1353" s="78">
        <v>20</v>
      </c>
      <c r="AW1353" s="80"/>
      <c r="AX1353" s="80"/>
      <c r="AY1353" s="78"/>
      <c r="AZ1353" s="80"/>
    </row>
    <row r="1354" spans="1:52" x14ac:dyDescent="0.25">
      <c r="A1354" s="79">
        <v>43404.446064814802</v>
      </c>
      <c r="B1354" s="79">
        <v>43404.446412037003</v>
      </c>
      <c r="C1354" s="80" t="s">
        <v>142</v>
      </c>
      <c r="D1354" s="80"/>
      <c r="E1354" s="78">
        <v>100</v>
      </c>
      <c r="F1354" s="80"/>
      <c r="G1354" s="79"/>
      <c r="H1354" s="80"/>
      <c r="I1354" s="78"/>
      <c r="J1354" s="80"/>
      <c r="K1354" s="11">
        <v>2203</v>
      </c>
      <c r="L1354" s="78"/>
      <c r="M1354" s="80"/>
      <c r="N1354" s="80" t="s">
        <v>804</v>
      </c>
      <c r="O1354" s="78"/>
      <c r="P1354" s="80"/>
      <c r="Q1354" s="80" t="s">
        <v>257</v>
      </c>
      <c r="R1354" s="78"/>
      <c r="S1354" s="80"/>
      <c r="T1354" s="80" t="s">
        <v>171</v>
      </c>
      <c r="U1354" s="78"/>
      <c r="V1354" s="80"/>
      <c r="W1354" s="80" t="s">
        <v>854</v>
      </c>
      <c r="X1354" s="78"/>
      <c r="Y1354" s="80"/>
      <c r="Z1354" s="80" t="s">
        <v>258</v>
      </c>
      <c r="AA1354" s="78"/>
      <c r="AB1354" s="80"/>
      <c r="AC1354" s="80"/>
      <c r="AD1354" s="78">
        <v>0</v>
      </c>
      <c r="AE1354" s="80"/>
      <c r="AF1354" s="80"/>
      <c r="AG1354" s="78">
        <v>0</v>
      </c>
      <c r="AH1354" s="80"/>
      <c r="AI1354" s="80" t="s">
        <v>796</v>
      </c>
      <c r="AJ1354" s="78">
        <v>20</v>
      </c>
      <c r="AK1354" s="80"/>
      <c r="AL1354" s="80" t="s">
        <v>801</v>
      </c>
      <c r="AM1354" s="78">
        <v>20</v>
      </c>
      <c r="AN1354" s="80"/>
      <c r="AO1354" s="80" t="s">
        <v>798</v>
      </c>
      <c r="AP1354" s="78">
        <v>20</v>
      </c>
      <c r="AQ1354" s="80"/>
      <c r="AR1354" s="80" t="s">
        <v>150</v>
      </c>
      <c r="AS1354" s="78">
        <v>20</v>
      </c>
      <c r="AT1354" s="80"/>
      <c r="AU1354" s="80" t="s">
        <v>799</v>
      </c>
      <c r="AV1354" s="78">
        <v>20</v>
      </c>
      <c r="AW1354" s="80"/>
      <c r="AX1354" s="80"/>
      <c r="AY1354" s="78"/>
      <c r="AZ1354" s="80"/>
    </row>
    <row r="1355" spans="1:52" x14ac:dyDescent="0.25">
      <c r="A1355" s="79">
        <v>43404.480266203696</v>
      </c>
      <c r="B1355" s="79">
        <v>43404.483402777798</v>
      </c>
      <c r="C1355" s="80" t="s">
        <v>142</v>
      </c>
      <c r="D1355" s="80"/>
      <c r="E1355" s="78">
        <v>60</v>
      </c>
      <c r="F1355" s="80"/>
      <c r="G1355" s="79"/>
      <c r="H1355" s="80"/>
      <c r="I1355" s="78"/>
      <c r="J1355" s="80"/>
      <c r="K1355" s="11">
        <v>2103</v>
      </c>
      <c r="L1355" s="78"/>
      <c r="M1355" s="80"/>
      <c r="N1355" s="80" t="s">
        <v>804</v>
      </c>
      <c r="O1355" s="78"/>
      <c r="P1355" s="80"/>
      <c r="Q1355" s="80" t="s">
        <v>257</v>
      </c>
      <c r="R1355" s="78"/>
      <c r="S1355" s="80"/>
      <c r="T1355" s="80" t="s">
        <v>339</v>
      </c>
      <c r="U1355" s="78"/>
      <c r="V1355" s="80"/>
      <c r="W1355" s="80" t="s">
        <v>805</v>
      </c>
      <c r="X1355" s="78"/>
      <c r="Y1355" s="80"/>
      <c r="Z1355" s="80" t="s">
        <v>150</v>
      </c>
      <c r="AA1355" s="78"/>
      <c r="AB1355" s="80"/>
      <c r="AC1355" s="80" t="s">
        <v>800</v>
      </c>
      <c r="AD1355" s="78">
        <v>0</v>
      </c>
      <c r="AE1355" s="80"/>
      <c r="AF1355" s="80" t="s">
        <v>797</v>
      </c>
      <c r="AG1355" s="78">
        <v>0</v>
      </c>
      <c r="AH1355" s="80"/>
      <c r="AI1355" s="80" t="s">
        <v>800</v>
      </c>
      <c r="AJ1355" s="78">
        <v>0</v>
      </c>
      <c r="AK1355" s="80"/>
      <c r="AL1355" s="80" t="s">
        <v>797</v>
      </c>
      <c r="AM1355" s="78">
        <v>0</v>
      </c>
      <c r="AN1355" s="80"/>
      <c r="AO1355" s="80" t="s">
        <v>798</v>
      </c>
      <c r="AP1355" s="78">
        <v>20</v>
      </c>
      <c r="AQ1355" s="80"/>
      <c r="AR1355" s="80" t="s">
        <v>150</v>
      </c>
      <c r="AS1355" s="78">
        <v>20</v>
      </c>
      <c r="AT1355" s="80"/>
      <c r="AU1355" s="80" t="s">
        <v>799</v>
      </c>
      <c r="AV1355" s="78">
        <v>20</v>
      </c>
      <c r="AW1355" s="80"/>
      <c r="AX1355" s="80"/>
      <c r="AY1355" s="78"/>
      <c r="AZ1355" s="80"/>
    </row>
    <row r="1356" spans="1:52" x14ac:dyDescent="0.25">
      <c r="A1356" s="79">
        <v>43404.4834722222</v>
      </c>
      <c r="B1356" s="79">
        <v>43404.520393518498</v>
      </c>
      <c r="C1356" s="80" t="s">
        <v>142</v>
      </c>
      <c r="D1356" s="80"/>
      <c r="E1356" s="78">
        <v>100</v>
      </c>
      <c r="F1356" s="80"/>
      <c r="G1356" s="79"/>
      <c r="H1356" s="80"/>
      <c r="I1356" s="78"/>
      <c r="J1356" s="80"/>
      <c r="K1356" s="11">
        <v>2103</v>
      </c>
      <c r="L1356" s="78"/>
      <c r="M1356" s="80"/>
      <c r="N1356" s="80" t="s">
        <v>804</v>
      </c>
      <c r="O1356" s="78"/>
      <c r="P1356" s="80"/>
      <c r="Q1356" s="80" t="s">
        <v>257</v>
      </c>
      <c r="R1356" s="78"/>
      <c r="S1356" s="80"/>
      <c r="T1356" s="80" t="s">
        <v>339</v>
      </c>
      <c r="U1356" s="78"/>
      <c r="V1356" s="80"/>
      <c r="W1356" s="80" t="s">
        <v>805</v>
      </c>
      <c r="X1356" s="78"/>
      <c r="Y1356" s="80"/>
      <c r="Z1356" s="80" t="s">
        <v>150</v>
      </c>
      <c r="AA1356" s="78"/>
      <c r="AB1356" s="80"/>
      <c r="AC1356" s="80" t="s">
        <v>796</v>
      </c>
      <c r="AD1356" s="78">
        <v>0</v>
      </c>
      <c r="AE1356" s="80"/>
      <c r="AF1356" s="80" t="s">
        <v>801</v>
      </c>
      <c r="AG1356" s="78">
        <v>0</v>
      </c>
      <c r="AH1356" s="80"/>
      <c r="AI1356" s="80" t="s">
        <v>796</v>
      </c>
      <c r="AJ1356" s="78">
        <v>20</v>
      </c>
      <c r="AK1356" s="80"/>
      <c r="AL1356" s="80" t="s">
        <v>801</v>
      </c>
      <c r="AM1356" s="78">
        <v>20</v>
      </c>
      <c r="AN1356" s="80"/>
      <c r="AO1356" s="80" t="s">
        <v>798</v>
      </c>
      <c r="AP1356" s="78">
        <v>20</v>
      </c>
      <c r="AQ1356" s="80"/>
      <c r="AR1356" s="80" t="s">
        <v>150</v>
      </c>
      <c r="AS1356" s="78">
        <v>20</v>
      </c>
      <c r="AT1356" s="80"/>
      <c r="AU1356" s="80" t="s">
        <v>799</v>
      </c>
      <c r="AV1356" s="78">
        <v>20</v>
      </c>
      <c r="AW1356" s="80"/>
      <c r="AX1356" s="80"/>
      <c r="AY1356" s="78"/>
      <c r="AZ1356" s="80"/>
    </row>
    <row r="1357" spans="1:52" x14ac:dyDescent="0.25">
      <c r="A1357" s="79">
        <v>43404.520416666703</v>
      </c>
      <c r="B1357" s="79">
        <v>43404.520856481497</v>
      </c>
      <c r="C1357" s="80" t="s">
        <v>142</v>
      </c>
      <c r="D1357" s="80"/>
      <c r="E1357" s="78">
        <v>100</v>
      </c>
      <c r="F1357" s="80"/>
      <c r="G1357" s="79"/>
      <c r="H1357" s="80"/>
      <c r="I1357" s="78"/>
      <c r="J1357" s="80"/>
      <c r="K1357" s="11">
        <v>2103</v>
      </c>
      <c r="L1357" s="78"/>
      <c r="M1357" s="80"/>
      <c r="N1357" s="80" t="s">
        <v>804</v>
      </c>
      <c r="O1357" s="78"/>
      <c r="P1357" s="80"/>
      <c r="Q1357" s="80" t="s">
        <v>257</v>
      </c>
      <c r="R1357" s="78"/>
      <c r="S1357" s="80"/>
      <c r="T1357" s="80" t="s">
        <v>339</v>
      </c>
      <c r="U1357" s="78"/>
      <c r="V1357" s="80"/>
      <c r="W1357" s="80" t="s">
        <v>805</v>
      </c>
      <c r="X1357" s="78"/>
      <c r="Y1357" s="80"/>
      <c r="Z1357" s="80" t="s">
        <v>150</v>
      </c>
      <c r="AA1357" s="78"/>
      <c r="AB1357" s="80"/>
      <c r="AC1357" s="80" t="s">
        <v>796</v>
      </c>
      <c r="AD1357" s="78">
        <v>0</v>
      </c>
      <c r="AE1357" s="80"/>
      <c r="AF1357" s="80" t="s">
        <v>801</v>
      </c>
      <c r="AG1357" s="78">
        <v>0</v>
      </c>
      <c r="AH1357" s="80"/>
      <c r="AI1357" s="80" t="s">
        <v>796</v>
      </c>
      <c r="AJ1357" s="78">
        <v>20</v>
      </c>
      <c r="AK1357" s="80"/>
      <c r="AL1357" s="80" t="s">
        <v>801</v>
      </c>
      <c r="AM1357" s="78">
        <v>20</v>
      </c>
      <c r="AN1357" s="80"/>
      <c r="AO1357" s="80" t="s">
        <v>798</v>
      </c>
      <c r="AP1357" s="78">
        <v>20</v>
      </c>
      <c r="AQ1357" s="80"/>
      <c r="AR1357" s="80" t="s">
        <v>150</v>
      </c>
      <c r="AS1357" s="78">
        <v>20</v>
      </c>
      <c r="AT1357" s="80"/>
      <c r="AU1357" s="80" t="s">
        <v>799</v>
      </c>
      <c r="AV1357" s="78">
        <v>20</v>
      </c>
      <c r="AW1357" s="80"/>
      <c r="AX1357" s="80"/>
      <c r="AY1357" s="78"/>
      <c r="AZ1357" s="80"/>
    </row>
    <row r="1358" spans="1:52" x14ac:dyDescent="0.25">
      <c r="A1358" s="79">
        <v>43404.520891203698</v>
      </c>
      <c r="B1358" s="79">
        <v>43404.5215046296</v>
      </c>
      <c r="C1358" s="80" t="s">
        <v>142</v>
      </c>
      <c r="D1358" s="80"/>
      <c r="E1358" s="78">
        <v>100</v>
      </c>
      <c r="F1358" s="80"/>
      <c r="G1358" s="79"/>
      <c r="H1358" s="80"/>
      <c r="I1358" s="78"/>
      <c r="J1358" s="80"/>
      <c r="K1358" s="11">
        <v>2103</v>
      </c>
      <c r="L1358" s="78"/>
      <c r="M1358" s="80"/>
      <c r="N1358" s="80" t="s">
        <v>804</v>
      </c>
      <c r="O1358" s="78"/>
      <c r="P1358" s="80"/>
      <c r="Q1358" s="80" t="s">
        <v>257</v>
      </c>
      <c r="R1358" s="78"/>
      <c r="S1358" s="80"/>
      <c r="T1358" s="80" t="s">
        <v>339</v>
      </c>
      <c r="U1358" s="78"/>
      <c r="V1358" s="80"/>
      <c r="W1358" s="80" t="s">
        <v>805</v>
      </c>
      <c r="X1358" s="78"/>
      <c r="Y1358" s="80"/>
      <c r="Z1358" s="80" t="s">
        <v>150</v>
      </c>
      <c r="AA1358" s="78"/>
      <c r="AB1358" s="80"/>
      <c r="AC1358" s="80" t="s">
        <v>796</v>
      </c>
      <c r="AD1358" s="78">
        <v>0</v>
      </c>
      <c r="AE1358" s="80"/>
      <c r="AF1358" s="80" t="s">
        <v>801</v>
      </c>
      <c r="AG1358" s="78">
        <v>0</v>
      </c>
      <c r="AH1358" s="80"/>
      <c r="AI1358" s="80" t="s">
        <v>796</v>
      </c>
      <c r="AJ1358" s="78">
        <v>20</v>
      </c>
      <c r="AK1358" s="80"/>
      <c r="AL1358" s="80" t="s">
        <v>801</v>
      </c>
      <c r="AM1358" s="78">
        <v>20</v>
      </c>
      <c r="AN1358" s="80"/>
      <c r="AO1358" s="80" t="s">
        <v>798</v>
      </c>
      <c r="AP1358" s="78">
        <v>20</v>
      </c>
      <c r="AQ1358" s="80"/>
      <c r="AR1358" s="80" t="s">
        <v>150</v>
      </c>
      <c r="AS1358" s="78">
        <v>20</v>
      </c>
      <c r="AT1358" s="80"/>
      <c r="AU1358" s="80" t="s">
        <v>799</v>
      </c>
      <c r="AV1358" s="78">
        <v>20</v>
      </c>
      <c r="AW1358" s="80"/>
      <c r="AX1358" s="80"/>
      <c r="AY1358" s="78"/>
      <c r="AZ1358" s="80"/>
    </row>
    <row r="1359" spans="1:52" x14ac:dyDescent="0.25">
      <c r="A1359" s="79">
        <v>43404.521527777797</v>
      </c>
      <c r="B1359" s="79">
        <v>43404.522199074097</v>
      </c>
      <c r="C1359" s="80" t="s">
        <v>142</v>
      </c>
      <c r="D1359" s="80"/>
      <c r="E1359" s="78">
        <v>100</v>
      </c>
      <c r="F1359" s="80"/>
      <c r="G1359" s="79"/>
      <c r="H1359" s="80"/>
      <c r="I1359" s="78"/>
      <c r="J1359" s="80"/>
      <c r="K1359" s="11">
        <v>2103</v>
      </c>
      <c r="L1359" s="78"/>
      <c r="M1359" s="80"/>
      <c r="N1359" s="80" t="s">
        <v>804</v>
      </c>
      <c r="O1359" s="78"/>
      <c r="P1359" s="80"/>
      <c r="Q1359" s="80" t="s">
        <v>257</v>
      </c>
      <c r="R1359" s="78"/>
      <c r="S1359" s="80"/>
      <c r="T1359" s="80" t="s">
        <v>339</v>
      </c>
      <c r="U1359" s="78"/>
      <c r="V1359" s="80"/>
      <c r="W1359" s="80" t="s">
        <v>805</v>
      </c>
      <c r="X1359" s="78"/>
      <c r="Y1359" s="80"/>
      <c r="Z1359" s="80" t="s">
        <v>150</v>
      </c>
      <c r="AA1359" s="78"/>
      <c r="AB1359" s="80"/>
      <c r="AC1359" s="80" t="s">
        <v>796</v>
      </c>
      <c r="AD1359" s="78">
        <v>0</v>
      </c>
      <c r="AE1359" s="80"/>
      <c r="AF1359" s="80" t="s">
        <v>801</v>
      </c>
      <c r="AG1359" s="78">
        <v>0</v>
      </c>
      <c r="AH1359" s="80"/>
      <c r="AI1359" s="80" t="s">
        <v>796</v>
      </c>
      <c r="AJ1359" s="78">
        <v>20</v>
      </c>
      <c r="AK1359" s="80"/>
      <c r="AL1359" s="80" t="s">
        <v>801</v>
      </c>
      <c r="AM1359" s="78">
        <v>20</v>
      </c>
      <c r="AN1359" s="80"/>
      <c r="AO1359" s="80" t="s">
        <v>798</v>
      </c>
      <c r="AP1359" s="78">
        <v>20</v>
      </c>
      <c r="AQ1359" s="80"/>
      <c r="AR1359" s="80" t="s">
        <v>150</v>
      </c>
      <c r="AS1359" s="78">
        <v>20</v>
      </c>
      <c r="AT1359" s="80"/>
      <c r="AU1359" s="80" t="s">
        <v>799</v>
      </c>
      <c r="AV1359" s="78">
        <v>20</v>
      </c>
      <c r="AW1359" s="80"/>
      <c r="AX1359" s="80"/>
      <c r="AY1359" s="78"/>
      <c r="AZ1359" s="80"/>
    </row>
    <row r="1360" spans="1:52" x14ac:dyDescent="0.25">
      <c r="A1360" s="79">
        <v>43404.522233796299</v>
      </c>
      <c r="B1360" s="79">
        <v>43404.522662037001</v>
      </c>
      <c r="C1360" s="80" t="s">
        <v>142</v>
      </c>
      <c r="D1360" s="80"/>
      <c r="E1360" s="78">
        <v>100</v>
      </c>
      <c r="F1360" s="80"/>
      <c r="G1360" s="79"/>
      <c r="H1360" s="80"/>
      <c r="I1360" s="78"/>
      <c r="J1360" s="80"/>
      <c r="K1360" s="11">
        <v>2103</v>
      </c>
      <c r="L1360" s="78"/>
      <c r="M1360" s="80"/>
      <c r="N1360" s="80" t="s">
        <v>804</v>
      </c>
      <c r="O1360" s="78"/>
      <c r="P1360" s="80"/>
      <c r="Q1360" s="80" t="s">
        <v>257</v>
      </c>
      <c r="R1360" s="78"/>
      <c r="S1360" s="80"/>
      <c r="T1360" s="80" t="s">
        <v>339</v>
      </c>
      <c r="U1360" s="78"/>
      <c r="V1360" s="80"/>
      <c r="W1360" s="80" t="s">
        <v>805</v>
      </c>
      <c r="X1360" s="78"/>
      <c r="Y1360" s="80"/>
      <c r="Z1360" s="80" t="s">
        <v>150</v>
      </c>
      <c r="AA1360" s="78"/>
      <c r="AB1360" s="80"/>
      <c r="AC1360" s="80" t="s">
        <v>796</v>
      </c>
      <c r="AD1360" s="78">
        <v>0</v>
      </c>
      <c r="AE1360" s="80"/>
      <c r="AF1360" s="80" t="s">
        <v>801</v>
      </c>
      <c r="AG1360" s="78">
        <v>0</v>
      </c>
      <c r="AH1360" s="80"/>
      <c r="AI1360" s="80" t="s">
        <v>796</v>
      </c>
      <c r="AJ1360" s="78">
        <v>20</v>
      </c>
      <c r="AK1360" s="80"/>
      <c r="AL1360" s="80" t="s">
        <v>801</v>
      </c>
      <c r="AM1360" s="78">
        <v>20</v>
      </c>
      <c r="AN1360" s="80"/>
      <c r="AO1360" s="80" t="s">
        <v>798</v>
      </c>
      <c r="AP1360" s="78">
        <v>20</v>
      </c>
      <c r="AQ1360" s="80"/>
      <c r="AR1360" s="80" t="s">
        <v>150</v>
      </c>
      <c r="AS1360" s="78">
        <v>20</v>
      </c>
      <c r="AT1360" s="80"/>
      <c r="AU1360" s="80" t="s">
        <v>799</v>
      </c>
      <c r="AV1360" s="78">
        <v>20</v>
      </c>
      <c r="AW1360" s="80"/>
      <c r="AX1360" s="80"/>
      <c r="AY1360" s="78"/>
      <c r="AZ1360" s="80"/>
    </row>
    <row r="1361" spans="1:52" x14ac:dyDescent="0.25">
      <c r="A1361" s="79">
        <v>43404.522685185198</v>
      </c>
      <c r="B1361" s="79">
        <v>43404.523310185199</v>
      </c>
      <c r="C1361" s="80" t="s">
        <v>142</v>
      </c>
      <c r="D1361" s="80"/>
      <c r="E1361" s="78">
        <v>40</v>
      </c>
      <c r="F1361" s="80"/>
      <c r="G1361" s="79"/>
      <c r="H1361" s="80"/>
      <c r="I1361" s="78"/>
      <c r="J1361" s="80"/>
      <c r="K1361" s="11">
        <v>2103</v>
      </c>
      <c r="L1361" s="78"/>
      <c r="M1361" s="80"/>
      <c r="N1361" s="80" t="s">
        <v>804</v>
      </c>
      <c r="O1361" s="78"/>
      <c r="P1361" s="80"/>
      <c r="Q1361" s="80" t="s">
        <v>257</v>
      </c>
      <c r="R1361" s="78"/>
      <c r="S1361" s="80"/>
      <c r="T1361" s="80" t="s">
        <v>339</v>
      </c>
      <c r="U1361" s="78"/>
      <c r="V1361" s="80"/>
      <c r="W1361" s="80" t="s">
        <v>805</v>
      </c>
      <c r="X1361" s="78"/>
      <c r="Y1361" s="80"/>
      <c r="Z1361" s="80" t="s">
        <v>150</v>
      </c>
      <c r="AA1361" s="78"/>
      <c r="AB1361" s="80"/>
      <c r="AC1361" s="80" t="s">
        <v>800</v>
      </c>
      <c r="AD1361" s="78">
        <v>0</v>
      </c>
      <c r="AE1361" s="80"/>
      <c r="AF1361" s="80" t="s">
        <v>797</v>
      </c>
      <c r="AG1361" s="78">
        <v>0</v>
      </c>
      <c r="AH1361" s="80"/>
      <c r="AI1361" s="80" t="s">
        <v>800</v>
      </c>
      <c r="AJ1361" s="78">
        <v>0</v>
      </c>
      <c r="AK1361" s="80"/>
      <c r="AL1361" s="80" t="s">
        <v>797</v>
      </c>
      <c r="AM1361" s="78">
        <v>0</v>
      </c>
      <c r="AN1361" s="80"/>
      <c r="AO1361" s="80" t="s">
        <v>798</v>
      </c>
      <c r="AP1361" s="78">
        <v>20</v>
      </c>
      <c r="AQ1361" s="80"/>
      <c r="AR1361" s="80" t="s">
        <v>258</v>
      </c>
      <c r="AS1361" s="78">
        <v>0</v>
      </c>
      <c r="AT1361" s="80"/>
      <c r="AU1361" s="80" t="s">
        <v>799</v>
      </c>
      <c r="AV1361" s="78">
        <v>20</v>
      </c>
      <c r="AW1361" s="80"/>
      <c r="AX1361" s="80"/>
      <c r="AY1361" s="78"/>
      <c r="AZ1361" s="80"/>
    </row>
    <row r="1362" spans="1:52" x14ac:dyDescent="0.25">
      <c r="A1362" s="79">
        <v>43404.523599537002</v>
      </c>
      <c r="B1362" s="79">
        <v>43404.524490740703</v>
      </c>
      <c r="C1362" s="80" t="s">
        <v>142</v>
      </c>
      <c r="D1362" s="80"/>
      <c r="E1362" s="78">
        <v>100</v>
      </c>
      <c r="F1362" s="80"/>
      <c r="G1362" s="79"/>
      <c r="H1362" s="80"/>
      <c r="I1362" s="78"/>
      <c r="J1362" s="80"/>
      <c r="K1362" s="11">
        <v>2103</v>
      </c>
      <c r="L1362" s="78"/>
      <c r="M1362" s="80"/>
      <c r="N1362" s="80" t="s">
        <v>804</v>
      </c>
      <c r="O1362" s="78"/>
      <c r="P1362" s="80"/>
      <c r="Q1362" s="80" t="s">
        <v>257</v>
      </c>
      <c r="R1362" s="78"/>
      <c r="S1362" s="80"/>
      <c r="T1362" s="80" t="s">
        <v>339</v>
      </c>
      <c r="U1362" s="78"/>
      <c r="V1362" s="80"/>
      <c r="W1362" s="80" t="s">
        <v>805</v>
      </c>
      <c r="X1362" s="78"/>
      <c r="Y1362" s="80"/>
      <c r="Z1362" s="80" t="s">
        <v>150</v>
      </c>
      <c r="AA1362" s="78"/>
      <c r="AB1362" s="80"/>
      <c r="AC1362" s="80" t="s">
        <v>796</v>
      </c>
      <c r="AD1362" s="78">
        <v>0</v>
      </c>
      <c r="AE1362" s="80"/>
      <c r="AF1362" s="80" t="s">
        <v>801</v>
      </c>
      <c r="AG1362" s="78">
        <v>0</v>
      </c>
      <c r="AH1362" s="80"/>
      <c r="AI1362" s="80" t="s">
        <v>796</v>
      </c>
      <c r="AJ1362" s="78">
        <v>20</v>
      </c>
      <c r="AK1362" s="80"/>
      <c r="AL1362" s="80" t="s">
        <v>801</v>
      </c>
      <c r="AM1362" s="78">
        <v>20</v>
      </c>
      <c r="AN1362" s="80"/>
      <c r="AO1362" s="80" t="s">
        <v>798</v>
      </c>
      <c r="AP1362" s="78">
        <v>20</v>
      </c>
      <c r="AQ1362" s="80"/>
      <c r="AR1362" s="80" t="s">
        <v>150</v>
      </c>
      <c r="AS1362" s="78">
        <v>20</v>
      </c>
      <c r="AT1362" s="80"/>
      <c r="AU1362" s="80" t="s">
        <v>799</v>
      </c>
      <c r="AV1362" s="78">
        <v>20</v>
      </c>
      <c r="AW1362" s="80"/>
      <c r="AX1362" s="80"/>
      <c r="AY1362" s="78"/>
      <c r="AZ1362" s="80"/>
    </row>
    <row r="1363" spans="1:52" x14ac:dyDescent="0.25">
      <c r="A1363" s="79">
        <v>43404.524571759299</v>
      </c>
      <c r="B1363" s="79">
        <v>43404.525983796302</v>
      </c>
      <c r="C1363" s="80" t="s">
        <v>142</v>
      </c>
      <c r="D1363" s="80"/>
      <c r="E1363" s="78">
        <v>100</v>
      </c>
      <c r="F1363" s="80"/>
      <c r="G1363" s="79"/>
      <c r="H1363" s="80"/>
      <c r="I1363" s="78"/>
      <c r="J1363" s="80"/>
      <c r="K1363" s="11">
        <v>2103</v>
      </c>
      <c r="L1363" s="78"/>
      <c r="M1363" s="80"/>
      <c r="N1363" s="80" t="s">
        <v>804</v>
      </c>
      <c r="O1363" s="78"/>
      <c r="P1363" s="80"/>
      <c r="Q1363" s="80" t="s">
        <v>257</v>
      </c>
      <c r="R1363" s="78"/>
      <c r="S1363" s="80"/>
      <c r="T1363" s="80" t="s">
        <v>339</v>
      </c>
      <c r="U1363" s="78"/>
      <c r="V1363" s="80"/>
      <c r="W1363" s="80" t="s">
        <v>805</v>
      </c>
      <c r="X1363" s="78"/>
      <c r="Y1363" s="80"/>
      <c r="Z1363" s="80" t="s">
        <v>150</v>
      </c>
      <c r="AA1363" s="78"/>
      <c r="AB1363" s="80"/>
      <c r="AC1363" s="80" t="s">
        <v>796</v>
      </c>
      <c r="AD1363" s="78">
        <v>0</v>
      </c>
      <c r="AE1363" s="80"/>
      <c r="AF1363" s="80" t="s">
        <v>801</v>
      </c>
      <c r="AG1363" s="78">
        <v>0</v>
      </c>
      <c r="AH1363" s="80"/>
      <c r="AI1363" s="80" t="s">
        <v>796</v>
      </c>
      <c r="AJ1363" s="78">
        <v>20</v>
      </c>
      <c r="AK1363" s="80"/>
      <c r="AL1363" s="80" t="s">
        <v>801</v>
      </c>
      <c r="AM1363" s="78">
        <v>20</v>
      </c>
      <c r="AN1363" s="80"/>
      <c r="AO1363" s="80" t="s">
        <v>798</v>
      </c>
      <c r="AP1363" s="78">
        <v>20</v>
      </c>
      <c r="AQ1363" s="80"/>
      <c r="AR1363" s="80" t="s">
        <v>150</v>
      </c>
      <c r="AS1363" s="78">
        <v>20</v>
      </c>
      <c r="AT1363" s="80"/>
      <c r="AU1363" s="80" t="s">
        <v>799</v>
      </c>
      <c r="AV1363" s="78">
        <v>20</v>
      </c>
      <c r="AW1363" s="80"/>
      <c r="AX1363" s="80"/>
      <c r="AY1363" s="78"/>
      <c r="AZ1363" s="80"/>
    </row>
    <row r="1364" spans="1:52" x14ac:dyDescent="0.25">
      <c r="A1364" s="79">
        <v>43404.526018518503</v>
      </c>
      <c r="B1364" s="79">
        <v>43404.526747685202</v>
      </c>
      <c r="C1364" s="80" t="s">
        <v>142</v>
      </c>
      <c r="D1364" s="80"/>
      <c r="E1364" s="78">
        <v>80</v>
      </c>
      <c r="F1364" s="80"/>
      <c r="G1364" s="79"/>
      <c r="H1364" s="80"/>
      <c r="I1364" s="78"/>
      <c r="J1364" s="80"/>
      <c r="K1364" s="11">
        <v>2103</v>
      </c>
      <c r="L1364" s="78"/>
      <c r="M1364" s="80"/>
      <c r="N1364" s="80" t="s">
        <v>804</v>
      </c>
      <c r="O1364" s="78"/>
      <c r="P1364" s="80"/>
      <c r="Q1364" s="80" t="s">
        <v>257</v>
      </c>
      <c r="R1364" s="78"/>
      <c r="S1364" s="80"/>
      <c r="T1364" s="80" t="s">
        <v>339</v>
      </c>
      <c r="U1364" s="78"/>
      <c r="V1364" s="80"/>
      <c r="W1364" s="80" t="s">
        <v>805</v>
      </c>
      <c r="X1364" s="78"/>
      <c r="Y1364" s="80"/>
      <c r="Z1364" s="80" t="s">
        <v>150</v>
      </c>
      <c r="AA1364" s="78"/>
      <c r="AB1364" s="80"/>
      <c r="AC1364" s="80" t="s">
        <v>796</v>
      </c>
      <c r="AD1364" s="78">
        <v>0</v>
      </c>
      <c r="AE1364" s="80"/>
      <c r="AF1364" s="80" t="s">
        <v>797</v>
      </c>
      <c r="AG1364" s="78">
        <v>0</v>
      </c>
      <c r="AH1364" s="80"/>
      <c r="AI1364" s="80" t="s">
        <v>796</v>
      </c>
      <c r="AJ1364" s="78">
        <v>20</v>
      </c>
      <c r="AK1364" s="80"/>
      <c r="AL1364" s="80" t="s">
        <v>797</v>
      </c>
      <c r="AM1364" s="78">
        <v>0</v>
      </c>
      <c r="AN1364" s="80"/>
      <c r="AO1364" s="80" t="s">
        <v>798</v>
      </c>
      <c r="AP1364" s="78">
        <v>20</v>
      </c>
      <c r="AQ1364" s="80"/>
      <c r="AR1364" s="80" t="s">
        <v>150</v>
      </c>
      <c r="AS1364" s="78">
        <v>20</v>
      </c>
      <c r="AT1364" s="80"/>
      <c r="AU1364" s="80" t="s">
        <v>799</v>
      </c>
      <c r="AV1364" s="78">
        <v>20</v>
      </c>
      <c r="AW1364" s="80"/>
      <c r="AX1364" s="80"/>
      <c r="AY1364" s="78"/>
      <c r="AZ1364" s="80"/>
    </row>
    <row r="1365" spans="1:52" x14ac:dyDescent="0.25">
      <c r="A1365" s="79">
        <v>43404.526770833298</v>
      </c>
      <c r="B1365" s="79">
        <v>43404.528379629599</v>
      </c>
      <c r="C1365" s="80" t="s">
        <v>142</v>
      </c>
      <c r="D1365" s="80"/>
      <c r="E1365" s="78">
        <v>100</v>
      </c>
      <c r="F1365" s="80"/>
      <c r="G1365" s="79"/>
      <c r="H1365" s="80"/>
      <c r="I1365" s="78"/>
      <c r="J1365" s="80"/>
      <c r="K1365" s="11">
        <v>2103</v>
      </c>
      <c r="L1365" s="78"/>
      <c r="M1365" s="80"/>
      <c r="N1365" s="80" t="s">
        <v>804</v>
      </c>
      <c r="O1365" s="78"/>
      <c r="P1365" s="80"/>
      <c r="Q1365" s="80" t="s">
        <v>257</v>
      </c>
      <c r="R1365" s="78"/>
      <c r="S1365" s="80"/>
      <c r="T1365" s="80" t="s">
        <v>339</v>
      </c>
      <c r="U1365" s="78"/>
      <c r="V1365" s="80"/>
      <c r="W1365" s="80" t="s">
        <v>805</v>
      </c>
      <c r="X1365" s="78"/>
      <c r="Y1365" s="80"/>
      <c r="Z1365" s="80" t="s">
        <v>150</v>
      </c>
      <c r="AA1365" s="78"/>
      <c r="AB1365" s="80"/>
      <c r="AC1365" s="80" t="s">
        <v>796</v>
      </c>
      <c r="AD1365" s="78">
        <v>0</v>
      </c>
      <c r="AE1365" s="80"/>
      <c r="AF1365" s="80" t="s">
        <v>801</v>
      </c>
      <c r="AG1365" s="78">
        <v>0</v>
      </c>
      <c r="AH1365" s="80"/>
      <c r="AI1365" s="80" t="s">
        <v>796</v>
      </c>
      <c r="AJ1365" s="78">
        <v>20</v>
      </c>
      <c r="AK1365" s="80"/>
      <c r="AL1365" s="80" t="s">
        <v>801</v>
      </c>
      <c r="AM1365" s="78">
        <v>20</v>
      </c>
      <c r="AN1365" s="80"/>
      <c r="AO1365" s="80" t="s">
        <v>798</v>
      </c>
      <c r="AP1365" s="78">
        <v>20</v>
      </c>
      <c r="AQ1365" s="80"/>
      <c r="AR1365" s="80" t="s">
        <v>150</v>
      </c>
      <c r="AS1365" s="78">
        <v>20</v>
      </c>
      <c r="AT1365" s="80"/>
      <c r="AU1365" s="80" t="s">
        <v>799</v>
      </c>
      <c r="AV1365" s="78">
        <v>20</v>
      </c>
      <c r="AW1365" s="80"/>
      <c r="AX1365" s="80"/>
      <c r="AY1365" s="78"/>
      <c r="AZ1365" s="80"/>
    </row>
    <row r="1366" spans="1:52" x14ac:dyDescent="0.25">
      <c r="A1366" s="79">
        <v>43404.528402777803</v>
      </c>
      <c r="B1366" s="79">
        <v>43404.529386574097</v>
      </c>
      <c r="C1366" s="80" t="s">
        <v>142</v>
      </c>
      <c r="D1366" s="80"/>
      <c r="E1366" s="78">
        <v>80</v>
      </c>
      <c r="F1366" s="80"/>
      <c r="G1366" s="79"/>
      <c r="H1366" s="80"/>
      <c r="I1366" s="78"/>
      <c r="J1366" s="80"/>
      <c r="K1366" s="11">
        <v>2103</v>
      </c>
      <c r="L1366" s="78"/>
      <c r="M1366" s="80"/>
      <c r="N1366" s="80" t="s">
        <v>804</v>
      </c>
      <c r="O1366" s="78"/>
      <c r="P1366" s="80"/>
      <c r="Q1366" s="80" t="s">
        <v>257</v>
      </c>
      <c r="R1366" s="78"/>
      <c r="S1366" s="80"/>
      <c r="T1366" s="80" t="s">
        <v>339</v>
      </c>
      <c r="U1366" s="78"/>
      <c r="V1366" s="80"/>
      <c r="W1366" s="80" t="s">
        <v>805</v>
      </c>
      <c r="X1366" s="78"/>
      <c r="Y1366" s="80"/>
      <c r="Z1366" s="80" t="s">
        <v>150</v>
      </c>
      <c r="AA1366" s="78"/>
      <c r="AB1366" s="80"/>
      <c r="AC1366" s="80" t="s">
        <v>796</v>
      </c>
      <c r="AD1366" s="78">
        <v>0</v>
      </c>
      <c r="AE1366" s="80"/>
      <c r="AF1366" s="80" t="s">
        <v>801</v>
      </c>
      <c r="AG1366" s="78">
        <v>0</v>
      </c>
      <c r="AH1366" s="80"/>
      <c r="AI1366" s="80" t="s">
        <v>796</v>
      </c>
      <c r="AJ1366" s="78">
        <v>20</v>
      </c>
      <c r="AK1366" s="80"/>
      <c r="AL1366" s="80" t="s">
        <v>797</v>
      </c>
      <c r="AM1366" s="78">
        <v>0</v>
      </c>
      <c r="AN1366" s="80"/>
      <c r="AO1366" s="80" t="s">
        <v>798</v>
      </c>
      <c r="AP1366" s="78">
        <v>20</v>
      </c>
      <c r="AQ1366" s="80"/>
      <c r="AR1366" s="80" t="s">
        <v>150</v>
      </c>
      <c r="AS1366" s="78">
        <v>20</v>
      </c>
      <c r="AT1366" s="80"/>
      <c r="AU1366" s="80" t="s">
        <v>799</v>
      </c>
      <c r="AV1366" s="78">
        <v>20</v>
      </c>
      <c r="AW1366" s="80"/>
      <c r="AX1366" s="80"/>
      <c r="AY1366" s="78"/>
      <c r="AZ1366" s="80"/>
    </row>
    <row r="1367" spans="1:52" x14ac:dyDescent="0.25">
      <c r="A1367" s="79">
        <v>43405.4431944444</v>
      </c>
      <c r="B1367" s="79">
        <v>43405.444490740701</v>
      </c>
      <c r="C1367" s="80" t="s">
        <v>142</v>
      </c>
      <c r="D1367" s="80"/>
      <c r="E1367" s="78">
        <v>80</v>
      </c>
      <c r="F1367" s="80"/>
      <c r="G1367" s="79"/>
      <c r="H1367" s="80"/>
      <c r="I1367" s="78"/>
      <c r="J1367" s="80"/>
      <c r="K1367" s="11">
        <v>2105</v>
      </c>
      <c r="L1367" s="78"/>
      <c r="M1367" s="80"/>
      <c r="N1367" s="80" t="s">
        <v>255</v>
      </c>
      <c r="O1367" s="78"/>
      <c r="P1367" s="80"/>
      <c r="Q1367" s="80" t="s">
        <v>257</v>
      </c>
      <c r="R1367" s="78"/>
      <c r="S1367" s="80"/>
      <c r="T1367" s="80" t="s">
        <v>171</v>
      </c>
      <c r="U1367" s="78"/>
      <c r="V1367" s="80"/>
      <c r="W1367" s="80" t="s">
        <v>854</v>
      </c>
      <c r="X1367" s="78"/>
      <c r="Y1367" s="80"/>
      <c r="Z1367" s="80" t="s">
        <v>258</v>
      </c>
      <c r="AA1367" s="78"/>
      <c r="AB1367" s="80"/>
      <c r="AC1367" s="80"/>
      <c r="AD1367" s="78">
        <v>0</v>
      </c>
      <c r="AE1367" s="80"/>
      <c r="AF1367" s="80"/>
      <c r="AG1367" s="78">
        <v>0</v>
      </c>
      <c r="AH1367" s="80"/>
      <c r="AI1367" s="80" t="s">
        <v>800</v>
      </c>
      <c r="AJ1367" s="78">
        <v>0</v>
      </c>
      <c r="AK1367" s="80"/>
      <c r="AL1367" s="80" t="s">
        <v>801</v>
      </c>
      <c r="AM1367" s="78">
        <v>20</v>
      </c>
      <c r="AN1367" s="80"/>
      <c r="AO1367" s="80" t="s">
        <v>798</v>
      </c>
      <c r="AP1367" s="78">
        <v>20</v>
      </c>
      <c r="AQ1367" s="80"/>
      <c r="AR1367" s="80" t="s">
        <v>150</v>
      </c>
      <c r="AS1367" s="78">
        <v>20</v>
      </c>
      <c r="AT1367" s="80"/>
      <c r="AU1367" s="80" t="s">
        <v>799</v>
      </c>
      <c r="AV1367" s="78">
        <v>20</v>
      </c>
      <c r="AW1367" s="80"/>
      <c r="AX1367" s="80" t="s">
        <v>3574</v>
      </c>
      <c r="AY1367" s="78"/>
      <c r="AZ1367" s="80"/>
    </row>
    <row r="1368" spans="1:52" x14ac:dyDescent="0.25">
      <c r="A1368" s="79">
        <v>43405.445694444403</v>
      </c>
      <c r="B1368" s="79">
        <v>43405.4467939815</v>
      </c>
      <c r="C1368" s="80" t="s">
        <v>142</v>
      </c>
      <c r="D1368" s="80"/>
      <c r="E1368" s="78">
        <v>100</v>
      </c>
      <c r="F1368" s="80"/>
      <c r="G1368" s="79"/>
      <c r="H1368" s="80"/>
      <c r="I1368" s="78"/>
      <c r="J1368" s="80"/>
      <c r="K1368" s="11">
        <v>2105</v>
      </c>
      <c r="L1368" s="78"/>
      <c r="M1368" s="80"/>
      <c r="N1368" s="80" t="s">
        <v>255</v>
      </c>
      <c r="O1368" s="78"/>
      <c r="P1368" s="80"/>
      <c r="Q1368" s="80" t="s">
        <v>257</v>
      </c>
      <c r="R1368" s="78"/>
      <c r="S1368" s="80"/>
      <c r="T1368" s="80" t="s">
        <v>171</v>
      </c>
      <c r="U1368" s="78"/>
      <c r="V1368" s="80"/>
      <c r="W1368" s="80" t="s">
        <v>854</v>
      </c>
      <c r="X1368" s="78"/>
      <c r="Y1368" s="80"/>
      <c r="Z1368" s="80" t="s">
        <v>258</v>
      </c>
      <c r="AA1368" s="78"/>
      <c r="AB1368" s="80"/>
      <c r="AC1368" s="80"/>
      <c r="AD1368" s="78">
        <v>0</v>
      </c>
      <c r="AE1368" s="80"/>
      <c r="AF1368" s="80"/>
      <c r="AG1368" s="78">
        <v>0</v>
      </c>
      <c r="AH1368" s="80"/>
      <c r="AI1368" s="80" t="s">
        <v>796</v>
      </c>
      <c r="AJ1368" s="78">
        <v>20</v>
      </c>
      <c r="AK1368" s="80"/>
      <c r="AL1368" s="80" t="s">
        <v>801</v>
      </c>
      <c r="AM1368" s="78">
        <v>20</v>
      </c>
      <c r="AN1368" s="80"/>
      <c r="AO1368" s="80" t="s">
        <v>798</v>
      </c>
      <c r="AP1368" s="78">
        <v>20</v>
      </c>
      <c r="AQ1368" s="80"/>
      <c r="AR1368" s="80" t="s">
        <v>150</v>
      </c>
      <c r="AS1368" s="78">
        <v>20</v>
      </c>
      <c r="AT1368" s="80"/>
      <c r="AU1368" s="80" t="s">
        <v>799</v>
      </c>
      <c r="AV1368" s="78">
        <v>20</v>
      </c>
      <c r="AW1368" s="80"/>
      <c r="AX1368" s="80"/>
      <c r="AY1368" s="78"/>
      <c r="AZ1368" s="80"/>
    </row>
    <row r="1369" spans="1:52" x14ac:dyDescent="0.25">
      <c r="A1369" s="79">
        <v>43405.458483796298</v>
      </c>
      <c r="B1369" s="79">
        <v>43405.459791666697</v>
      </c>
      <c r="C1369" s="80" t="s">
        <v>142</v>
      </c>
      <c r="D1369" s="80"/>
      <c r="E1369" s="78">
        <v>60</v>
      </c>
      <c r="F1369" s="80"/>
      <c r="G1369" s="79"/>
      <c r="H1369" s="80"/>
      <c r="I1369" s="78"/>
      <c r="J1369" s="80"/>
      <c r="K1369" s="11">
        <v>2105</v>
      </c>
      <c r="L1369" s="78"/>
      <c r="M1369" s="80"/>
      <c r="N1369" s="80" t="s">
        <v>255</v>
      </c>
      <c r="O1369" s="78"/>
      <c r="P1369" s="80"/>
      <c r="Q1369" s="80" t="s">
        <v>257</v>
      </c>
      <c r="R1369" s="78"/>
      <c r="S1369" s="80"/>
      <c r="T1369" s="80" t="s">
        <v>171</v>
      </c>
      <c r="U1369" s="78"/>
      <c r="V1369" s="80"/>
      <c r="W1369" s="80" t="s">
        <v>854</v>
      </c>
      <c r="X1369" s="78"/>
      <c r="Y1369" s="80"/>
      <c r="Z1369" s="80" t="s">
        <v>258</v>
      </c>
      <c r="AA1369" s="78"/>
      <c r="AB1369" s="80"/>
      <c r="AC1369" s="80"/>
      <c r="AD1369" s="78">
        <v>0</v>
      </c>
      <c r="AE1369" s="80"/>
      <c r="AF1369" s="80"/>
      <c r="AG1369" s="78">
        <v>0</v>
      </c>
      <c r="AH1369" s="80"/>
      <c r="AI1369" s="80" t="s">
        <v>800</v>
      </c>
      <c r="AJ1369" s="78">
        <v>0</v>
      </c>
      <c r="AK1369" s="80"/>
      <c r="AL1369" s="80" t="s">
        <v>801</v>
      </c>
      <c r="AM1369" s="78">
        <v>20</v>
      </c>
      <c r="AN1369" s="80"/>
      <c r="AO1369" s="80" t="s">
        <v>798</v>
      </c>
      <c r="AP1369" s="78">
        <v>20</v>
      </c>
      <c r="AQ1369" s="80"/>
      <c r="AR1369" s="80" t="s">
        <v>258</v>
      </c>
      <c r="AS1369" s="78">
        <v>0</v>
      </c>
      <c r="AT1369" s="80"/>
      <c r="AU1369" s="80" t="s">
        <v>799</v>
      </c>
      <c r="AV1369" s="78">
        <v>20</v>
      </c>
      <c r="AW1369" s="80"/>
      <c r="AX1369" s="80"/>
      <c r="AY1369" s="78"/>
      <c r="AZ1369" s="80"/>
    </row>
  </sheetData>
  <autoFilter ref="A1:AZ855" xr:uid="{00000000-0009-0000-0000-000003000000}">
    <sortState ref="A2:AZ959">
      <sortCondition ref="A1:A855"/>
    </sortState>
  </autoFilter>
  <sortState ref="A2:AZ855">
    <sortCondition ref="A1"/>
  </sortState>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726"/>
  <sheetViews>
    <sheetView topLeftCell="A66" workbookViewId="0">
      <selection activeCell="H252" sqref="H252"/>
    </sheetView>
  </sheetViews>
  <sheetFormatPr baseColWidth="10" defaultRowHeight="15" x14ac:dyDescent="0.25"/>
  <cols>
    <col min="1" max="1" width="17" customWidth="1"/>
    <col min="2" max="2" width="18.85546875" customWidth="1"/>
    <col min="7" max="7" width="11.42578125" style="11"/>
  </cols>
  <sheetData>
    <row r="1" spans="1:39" x14ac:dyDescent="0.25">
      <c r="A1" s="3" t="s">
        <v>0</v>
      </c>
      <c r="B1" s="3" t="s">
        <v>1</v>
      </c>
      <c r="C1" s="3" t="s">
        <v>2</v>
      </c>
      <c r="D1" s="3" t="s">
        <v>3</v>
      </c>
      <c r="E1" s="3" t="s">
        <v>4</v>
      </c>
      <c r="F1" s="3" t="s">
        <v>5</v>
      </c>
      <c r="G1" s="11" t="s">
        <v>759</v>
      </c>
      <c r="H1" s="3" t="s">
        <v>760</v>
      </c>
      <c r="I1" s="3" t="s">
        <v>761</v>
      </c>
      <c r="J1" s="3" t="s">
        <v>10</v>
      </c>
      <c r="K1" s="3" t="s">
        <v>11</v>
      </c>
      <c r="L1" s="3" t="s">
        <v>12</v>
      </c>
      <c r="M1" s="3" t="s">
        <v>16</v>
      </c>
      <c r="N1" s="3" t="s">
        <v>17</v>
      </c>
      <c r="O1" s="3" t="s">
        <v>18</v>
      </c>
      <c r="P1" s="3" t="s">
        <v>2274</v>
      </c>
      <c r="Q1" s="3" t="s">
        <v>2275</v>
      </c>
      <c r="R1" s="3" t="s">
        <v>2276</v>
      </c>
      <c r="S1" s="3" t="s">
        <v>2277</v>
      </c>
      <c r="T1" s="3" t="s">
        <v>2278</v>
      </c>
      <c r="U1" s="3" t="s">
        <v>2279</v>
      </c>
      <c r="V1" s="3" t="s">
        <v>2280</v>
      </c>
      <c r="W1" s="3" t="s">
        <v>2281</v>
      </c>
      <c r="X1" s="3" t="s">
        <v>2282</v>
      </c>
      <c r="Y1" s="3" t="s">
        <v>2283</v>
      </c>
      <c r="Z1" s="3" t="s">
        <v>2284</v>
      </c>
      <c r="AA1" s="3" t="s">
        <v>2285</v>
      </c>
      <c r="AB1" s="3" t="s">
        <v>2286</v>
      </c>
      <c r="AC1" s="3" t="s">
        <v>2287</v>
      </c>
      <c r="AD1" s="3" t="s">
        <v>2288</v>
      </c>
      <c r="AE1" s="3" t="s">
        <v>2289</v>
      </c>
      <c r="AF1" s="3" t="s">
        <v>2290</v>
      </c>
      <c r="AG1" s="3" t="s">
        <v>2291</v>
      </c>
      <c r="AH1" s="3" t="s">
        <v>2292</v>
      </c>
      <c r="AI1" s="3" t="s">
        <v>2293</v>
      </c>
      <c r="AJ1" s="3" t="s">
        <v>2294</v>
      </c>
      <c r="AK1" s="3" t="s">
        <v>792</v>
      </c>
      <c r="AL1" s="3" t="s">
        <v>793</v>
      </c>
      <c r="AM1" s="3" t="s">
        <v>794</v>
      </c>
    </row>
    <row r="2" spans="1:39" x14ac:dyDescent="0.25">
      <c r="A2" s="1">
        <v>43242.339224536998</v>
      </c>
      <c r="B2" s="1">
        <v>43242.347743055601</v>
      </c>
      <c r="C2" s="3" t="s">
        <v>142</v>
      </c>
      <c r="D2" s="3"/>
      <c r="E2">
        <v>80</v>
      </c>
      <c r="F2" s="3"/>
      <c r="G2" s="11" t="s">
        <v>546</v>
      </c>
      <c r="I2" s="3"/>
      <c r="J2" s="3" t="s">
        <v>2295</v>
      </c>
      <c r="L2" s="3"/>
      <c r="M2" s="3" t="s">
        <v>257</v>
      </c>
      <c r="O2" s="3"/>
      <c r="P2" s="3" t="s">
        <v>2296</v>
      </c>
      <c r="R2" s="3"/>
      <c r="S2" s="3" t="s">
        <v>2297</v>
      </c>
      <c r="U2" s="3"/>
      <c r="V2" s="3" t="s">
        <v>2298</v>
      </c>
      <c r="W2">
        <v>20</v>
      </c>
      <c r="X2" s="3"/>
      <c r="Y2" s="3" t="s">
        <v>2299</v>
      </c>
      <c r="Z2">
        <v>20</v>
      </c>
      <c r="AA2" s="3"/>
      <c r="AB2" s="3" t="s">
        <v>2300</v>
      </c>
      <c r="AC2">
        <v>0</v>
      </c>
      <c r="AD2" s="3"/>
      <c r="AE2" s="3" t="s">
        <v>2301</v>
      </c>
      <c r="AF2">
        <v>20</v>
      </c>
      <c r="AG2" s="3"/>
      <c r="AH2" s="3" t="s">
        <v>2302</v>
      </c>
      <c r="AI2">
        <v>20</v>
      </c>
      <c r="AJ2" s="3"/>
      <c r="AK2" s="3"/>
      <c r="AM2" s="3"/>
    </row>
    <row r="3" spans="1:39" x14ac:dyDescent="0.25">
      <c r="A3" s="1">
        <v>43242.348425925898</v>
      </c>
      <c r="B3" s="1">
        <v>43242.353287037004</v>
      </c>
      <c r="C3" s="3" t="s">
        <v>142</v>
      </c>
      <c r="D3" s="3"/>
      <c r="E3">
        <v>100</v>
      </c>
      <c r="F3" s="3"/>
      <c r="G3" s="11" t="s">
        <v>546</v>
      </c>
      <c r="I3" s="3"/>
      <c r="J3" s="3" t="s">
        <v>2295</v>
      </c>
      <c r="L3" s="3"/>
      <c r="M3" s="3" t="s">
        <v>257</v>
      </c>
      <c r="O3" s="3"/>
      <c r="P3" s="3" t="s">
        <v>2303</v>
      </c>
      <c r="R3" s="3"/>
      <c r="S3" s="3" t="s">
        <v>2297</v>
      </c>
      <c r="U3" s="3"/>
      <c r="V3" s="3" t="s">
        <v>2298</v>
      </c>
      <c r="W3">
        <v>20</v>
      </c>
      <c r="X3" s="3"/>
      <c r="Y3" s="3" t="s">
        <v>2299</v>
      </c>
      <c r="Z3">
        <v>20</v>
      </c>
      <c r="AA3" s="3"/>
      <c r="AB3" s="3" t="s">
        <v>2304</v>
      </c>
      <c r="AC3">
        <v>20</v>
      </c>
      <c r="AD3" s="3"/>
      <c r="AE3" s="3" t="s">
        <v>2301</v>
      </c>
      <c r="AF3">
        <v>20</v>
      </c>
      <c r="AG3" s="3"/>
      <c r="AH3" s="3" t="s">
        <v>2302</v>
      </c>
      <c r="AI3">
        <v>20</v>
      </c>
      <c r="AJ3" s="3"/>
      <c r="AK3" s="3"/>
      <c r="AM3" s="3"/>
    </row>
    <row r="4" spans="1:39" x14ac:dyDescent="0.25">
      <c r="A4" s="1">
        <v>43242.353460648097</v>
      </c>
      <c r="B4" s="1">
        <v>43242.361817129597</v>
      </c>
      <c r="C4" s="3" t="s">
        <v>142</v>
      </c>
      <c r="D4" s="3"/>
      <c r="E4">
        <v>100</v>
      </c>
      <c r="F4" s="3"/>
      <c r="G4" s="11" t="s">
        <v>546</v>
      </c>
      <c r="I4" s="3"/>
      <c r="J4" s="3" t="s">
        <v>2295</v>
      </c>
      <c r="L4" s="3"/>
      <c r="M4" s="3" t="s">
        <v>257</v>
      </c>
      <c r="O4" s="3"/>
      <c r="P4" s="3" t="s">
        <v>2305</v>
      </c>
      <c r="R4" s="3"/>
      <c r="S4" s="3" t="s">
        <v>339</v>
      </c>
      <c r="U4" s="3"/>
      <c r="V4" s="3" t="s">
        <v>2298</v>
      </c>
      <c r="W4">
        <v>20</v>
      </c>
      <c r="X4" s="3"/>
      <c r="Y4" s="3" t="s">
        <v>2299</v>
      </c>
      <c r="Z4">
        <v>20</v>
      </c>
      <c r="AA4" s="3"/>
      <c r="AB4" s="3" t="s">
        <v>2304</v>
      </c>
      <c r="AC4">
        <v>20</v>
      </c>
      <c r="AD4" s="3"/>
      <c r="AE4" s="3" t="s">
        <v>2301</v>
      </c>
      <c r="AF4">
        <v>20</v>
      </c>
      <c r="AG4" s="3"/>
      <c r="AH4" s="3" t="s">
        <v>2302</v>
      </c>
      <c r="AI4">
        <v>20</v>
      </c>
      <c r="AJ4" s="3"/>
      <c r="AK4" s="3"/>
      <c r="AM4" s="3"/>
    </row>
    <row r="5" spans="1:39" x14ac:dyDescent="0.25">
      <c r="A5" s="1">
        <v>43242.361921296302</v>
      </c>
      <c r="B5" s="1">
        <v>43242.366504629601</v>
      </c>
      <c r="C5" s="3" t="s">
        <v>142</v>
      </c>
      <c r="D5" s="3"/>
      <c r="E5">
        <v>100</v>
      </c>
      <c r="F5" s="3"/>
      <c r="G5" s="11" t="s">
        <v>546</v>
      </c>
      <c r="I5" s="3"/>
      <c r="J5" s="3" t="s">
        <v>2295</v>
      </c>
      <c r="L5" s="3"/>
      <c r="M5" s="3" t="s">
        <v>257</v>
      </c>
      <c r="O5" s="3"/>
      <c r="P5" s="3" t="s">
        <v>2305</v>
      </c>
      <c r="R5" s="3"/>
      <c r="S5" s="3" t="s">
        <v>339</v>
      </c>
      <c r="U5" s="3"/>
      <c r="V5" s="3" t="s">
        <v>2298</v>
      </c>
      <c r="W5">
        <v>20</v>
      </c>
      <c r="X5" s="3"/>
      <c r="Y5" s="3" t="s">
        <v>2299</v>
      </c>
      <c r="Z5">
        <v>20</v>
      </c>
      <c r="AA5" s="3"/>
      <c r="AB5" s="3" t="s">
        <v>2304</v>
      </c>
      <c r="AC5">
        <v>20</v>
      </c>
      <c r="AD5" s="3"/>
      <c r="AE5" s="3" t="s">
        <v>2301</v>
      </c>
      <c r="AF5">
        <v>20</v>
      </c>
      <c r="AG5" s="3"/>
      <c r="AH5" s="3" t="s">
        <v>2302</v>
      </c>
      <c r="AI5">
        <v>20</v>
      </c>
      <c r="AJ5" s="3"/>
      <c r="AK5" s="3"/>
      <c r="AM5" s="3"/>
    </row>
    <row r="6" spans="1:39" x14ac:dyDescent="0.25">
      <c r="A6" s="1">
        <v>43245.294166666703</v>
      </c>
      <c r="B6" s="1">
        <v>43245.299224536997</v>
      </c>
      <c r="C6" s="3" t="s">
        <v>142</v>
      </c>
      <c r="D6" s="3"/>
      <c r="E6">
        <v>100</v>
      </c>
      <c r="F6" s="3"/>
      <c r="G6" s="11" t="s">
        <v>546</v>
      </c>
      <c r="I6" s="3"/>
      <c r="J6" s="3" t="s">
        <v>2295</v>
      </c>
      <c r="L6" s="3"/>
      <c r="M6" s="3" t="s">
        <v>257</v>
      </c>
      <c r="O6" s="3"/>
      <c r="P6" s="3" t="s">
        <v>2305</v>
      </c>
      <c r="R6" s="3"/>
      <c r="S6" s="3" t="s">
        <v>339</v>
      </c>
      <c r="U6" s="3"/>
      <c r="V6" s="3" t="s">
        <v>2298</v>
      </c>
      <c r="W6">
        <v>20</v>
      </c>
      <c r="X6" s="3"/>
      <c r="Y6" s="3" t="s">
        <v>2299</v>
      </c>
      <c r="Z6">
        <v>20</v>
      </c>
      <c r="AA6" s="3"/>
      <c r="AB6" s="3" t="s">
        <v>2304</v>
      </c>
      <c r="AC6">
        <v>20</v>
      </c>
      <c r="AD6" s="3"/>
      <c r="AE6" s="3" t="s">
        <v>2301</v>
      </c>
      <c r="AF6">
        <v>20</v>
      </c>
      <c r="AG6" s="3"/>
      <c r="AH6" s="3" t="s">
        <v>2302</v>
      </c>
      <c r="AI6">
        <v>20</v>
      </c>
      <c r="AJ6" s="3"/>
      <c r="AK6" s="3"/>
      <c r="AM6" s="3"/>
    </row>
    <row r="7" spans="1:39" x14ac:dyDescent="0.25">
      <c r="A7" s="1">
        <v>43245.299386574101</v>
      </c>
      <c r="B7" s="1">
        <v>43245.302696759303</v>
      </c>
      <c r="C7" s="3" t="s">
        <v>142</v>
      </c>
      <c r="D7" s="3"/>
      <c r="E7">
        <v>100</v>
      </c>
      <c r="F7" s="3"/>
      <c r="G7" s="11" t="s">
        <v>546</v>
      </c>
      <c r="I7" s="3"/>
      <c r="J7" s="3" t="s">
        <v>2295</v>
      </c>
      <c r="L7" s="3"/>
      <c r="M7" s="3" t="s">
        <v>257</v>
      </c>
      <c r="O7" s="3"/>
      <c r="P7" s="3" t="s">
        <v>2306</v>
      </c>
      <c r="R7" s="3"/>
      <c r="S7" s="3" t="s">
        <v>2307</v>
      </c>
      <c r="U7" s="3"/>
      <c r="V7" s="3" t="s">
        <v>2298</v>
      </c>
      <c r="W7">
        <v>20</v>
      </c>
      <c r="X7" s="3"/>
      <c r="Y7" s="3" t="s">
        <v>2299</v>
      </c>
      <c r="Z7">
        <v>20</v>
      </c>
      <c r="AA7" s="3"/>
      <c r="AB7" s="3" t="s">
        <v>2304</v>
      </c>
      <c r="AC7">
        <v>20</v>
      </c>
      <c r="AD7" s="3"/>
      <c r="AE7" s="3" t="s">
        <v>2301</v>
      </c>
      <c r="AF7">
        <v>20</v>
      </c>
      <c r="AG7" s="3"/>
      <c r="AH7" s="3" t="s">
        <v>2302</v>
      </c>
      <c r="AI7">
        <v>20</v>
      </c>
      <c r="AJ7" s="3"/>
      <c r="AK7" s="3"/>
      <c r="AM7" s="3"/>
    </row>
    <row r="8" spans="1:39" x14ac:dyDescent="0.25">
      <c r="A8" s="1">
        <v>43245.302928240701</v>
      </c>
      <c r="B8" s="1">
        <v>43245.3063541667</v>
      </c>
      <c r="C8" s="3" t="s">
        <v>142</v>
      </c>
      <c r="D8" s="3"/>
      <c r="E8">
        <v>40</v>
      </c>
      <c r="F8" s="3"/>
      <c r="G8" s="11" t="s">
        <v>546</v>
      </c>
      <c r="I8" s="3"/>
      <c r="J8" s="3" t="s">
        <v>2295</v>
      </c>
      <c r="L8" s="3"/>
      <c r="M8" s="3" t="s">
        <v>257</v>
      </c>
      <c r="O8" s="3"/>
      <c r="P8" s="3" t="s">
        <v>2308</v>
      </c>
      <c r="R8" s="3"/>
      <c r="S8" s="3" t="s">
        <v>2307</v>
      </c>
      <c r="U8" s="3"/>
      <c r="V8" s="3" t="s">
        <v>2298</v>
      </c>
      <c r="W8">
        <v>20</v>
      </c>
      <c r="X8" s="3"/>
      <c r="Y8" s="3" t="s">
        <v>2309</v>
      </c>
      <c r="Z8">
        <v>0</v>
      </c>
      <c r="AA8" s="3"/>
      <c r="AB8" s="3" t="s">
        <v>2300</v>
      </c>
      <c r="AC8">
        <v>0</v>
      </c>
      <c r="AD8" s="3"/>
      <c r="AE8" s="3" t="s">
        <v>2301</v>
      </c>
      <c r="AF8">
        <v>20</v>
      </c>
      <c r="AG8" s="3"/>
      <c r="AH8" s="3" t="s">
        <v>2310</v>
      </c>
      <c r="AI8">
        <v>0</v>
      </c>
      <c r="AJ8" s="3"/>
      <c r="AK8" s="3"/>
      <c r="AM8" s="3"/>
    </row>
    <row r="9" spans="1:39" x14ac:dyDescent="0.25">
      <c r="A9" s="1">
        <v>43245.307986111096</v>
      </c>
      <c r="B9" s="1">
        <v>43245.316168981502</v>
      </c>
      <c r="C9" s="3" t="s">
        <v>142</v>
      </c>
      <c r="D9" s="3"/>
      <c r="E9">
        <v>60</v>
      </c>
      <c r="F9" s="3"/>
      <c r="G9" s="11" t="s">
        <v>546</v>
      </c>
      <c r="I9" s="3"/>
      <c r="J9" s="3" t="s">
        <v>2295</v>
      </c>
      <c r="L9" s="3"/>
      <c r="M9" s="3" t="s">
        <v>257</v>
      </c>
      <c r="O9" s="3"/>
      <c r="P9" s="3" t="s">
        <v>2306</v>
      </c>
      <c r="R9" s="3"/>
      <c r="S9" s="3" t="s">
        <v>2307</v>
      </c>
      <c r="U9" s="3"/>
      <c r="V9" s="3" t="s">
        <v>2298</v>
      </c>
      <c r="W9">
        <v>20</v>
      </c>
      <c r="X9" s="3"/>
      <c r="Y9" s="3" t="s">
        <v>2299</v>
      </c>
      <c r="Z9">
        <v>20</v>
      </c>
      <c r="AA9" s="3"/>
      <c r="AB9" s="3" t="s">
        <v>2304</v>
      </c>
      <c r="AC9">
        <v>20</v>
      </c>
      <c r="AD9" s="3"/>
      <c r="AE9" s="3" t="s">
        <v>2311</v>
      </c>
      <c r="AF9">
        <v>0</v>
      </c>
      <c r="AG9" s="3"/>
      <c r="AH9" s="3" t="s">
        <v>2312</v>
      </c>
      <c r="AI9">
        <v>0</v>
      </c>
      <c r="AJ9" s="3"/>
      <c r="AK9" s="3"/>
      <c r="AM9" s="3"/>
    </row>
    <row r="10" spans="1:39" x14ac:dyDescent="0.25">
      <c r="A10" s="1">
        <v>43245.319178240701</v>
      </c>
      <c r="B10" s="1">
        <v>43245.348414351902</v>
      </c>
      <c r="C10" s="3" t="s">
        <v>142</v>
      </c>
      <c r="D10" s="3"/>
      <c r="E10">
        <v>80</v>
      </c>
      <c r="F10" s="3"/>
      <c r="G10" s="11" t="s">
        <v>546</v>
      </c>
      <c r="I10" s="3"/>
      <c r="J10" s="3" t="s">
        <v>2295</v>
      </c>
      <c r="L10" s="3"/>
      <c r="M10" s="3" t="s">
        <v>257</v>
      </c>
      <c r="O10" s="3"/>
      <c r="P10" s="3" t="s">
        <v>2306</v>
      </c>
      <c r="R10" s="3"/>
      <c r="S10" s="3" t="s">
        <v>2307</v>
      </c>
      <c r="U10" s="3"/>
      <c r="V10" s="3" t="s">
        <v>2298</v>
      </c>
      <c r="W10">
        <v>20</v>
      </c>
      <c r="X10" s="3"/>
      <c r="Y10" s="3" t="s">
        <v>2309</v>
      </c>
      <c r="Z10">
        <v>0</v>
      </c>
      <c r="AA10" s="3"/>
      <c r="AB10" s="3" t="s">
        <v>2304</v>
      </c>
      <c r="AC10">
        <v>20</v>
      </c>
      <c r="AD10" s="3"/>
      <c r="AE10" s="3" t="s">
        <v>2301</v>
      </c>
      <c r="AF10">
        <v>20</v>
      </c>
      <c r="AG10" s="3"/>
      <c r="AH10" s="3" t="s">
        <v>2302</v>
      </c>
      <c r="AI10">
        <v>20</v>
      </c>
      <c r="AJ10" s="3"/>
      <c r="AK10" s="3"/>
      <c r="AM10" s="3"/>
    </row>
    <row r="11" spans="1:39" x14ac:dyDescent="0.25">
      <c r="A11" s="1">
        <v>43249.309664351902</v>
      </c>
      <c r="B11" s="1">
        <v>43249.311307870397</v>
      </c>
      <c r="C11" s="3" t="s">
        <v>142</v>
      </c>
      <c r="D11" s="3"/>
      <c r="E11">
        <v>80</v>
      </c>
      <c r="F11" s="3"/>
      <c r="G11" s="11" t="s">
        <v>327</v>
      </c>
      <c r="I11" s="3"/>
      <c r="J11" s="3" t="s">
        <v>2295</v>
      </c>
      <c r="L11" s="3"/>
      <c r="M11" s="3" t="s">
        <v>146</v>
      </c>
      <c r="O11" s="3"/>
      <c r="P11" s="3" t="s">
        <v>2313</v>
      </c>
      <c r="R11" s="3"/>
      <c r="S11" s="3" t="s">
        <v>2314</v>
      </c>
      <c r="U11" s="3"/>
      <c r="V11" s="3" t="s">
        <v>2298</v>
      </c>
      <c r="W11">
        <v>20</v>
      </c>
      <c r="X11" s="3"/>
      <c r="Y11" s="3" t="s">
        <v>2299</v>
      </c>
      <c r="Z11">
        <v>20</v>
      </c>
      <c r="AA11" s="3"/>
      <c r="AB11" s="3" t="s">
        <v>2304</v>
      </c>
      <c r="AC11">
        <v>20</v>
      </c>
      <c r="AD11" s="3"/>
      <c r="AE11" s="3" t="s">
        <v>2311</v>
      </c>
      <c r="AF11">
        <v>0</v>
      </c>
      <c r="AG11" s="3"/>
      <c r="AH11" s="3" t="s">
        <v>2302</v>
      </c>
      <c r="AI11">
        <v>20</v>
      </c>
      <c r="AJ11" s="3"/>
      <c r="AK11" s="3"/>
      <c r="AM11" s="3"/>
    </row>
    <row r="12" spans="1:39" x14ac:dyDescent="0.25">
      <c r="A12" s="1">
        <v>43249.311874999999</v>
      </c>
      <c r="B12" s="1">
        <v>43249.312824074099</v>
      </c>
      <c r="C12" s="3" t="s">
        <v>142</v>
      </c>
      <c r="D12" s="3"/>
      <c r="E12">
        <v>100</v>
      </c>
      <c r="F12" s="3"/>
      <c r="G12" s="11" t="s">
        <v>327</v>
      </c>
      <c r="I12" s="3"/>
      <c r="J12" s="3" t="s">
        <v>2295</v>
      </c>
      <c r="L12" s="3"/>
      <c r="M12" s="3" t="s">
        <v>146</v>
      </c>
      <c r="O12" s="3"/>
      <c r="P12" s="3" t="s">
        <v>2306</v>
      </c>
      <c r="R12" s="3"/>
      <c r="S12" s="3" t="s">
        <v>2307</v>
      </c>
      <c r="U12" s="3"/>
      <c r="V12" s="3" t="s">
        <v>2298</v>
      </c>
      <c r="W12">
        <v>20</v>
      </c>
      <c r="X12" s="3"/>
      <c r="Y12" s="3" t="s">
        <v>2299</v>
      </c>
      <c r="Z12">
        <v>20</v>
      </c>
      <c r="AA12" s="3"/>
      <c r="AB12" s="3" t="s">
        <v>2304</v>
      </c>
      <c r="AC12">
        <v>20</v>
      </c>
      <c r="AD12" s="3"/>
      <c r="AE12" s="3" t="s">
        <v>2301</v>
      </c>
      <c r="AF12">
        <v>20</v>
      </c>
      <c r="AG12" s="3"/>
      <c r="AH12" s="3" t="s">
        <v>2302</v>
      </c>
      <c r="AI12">
        <v>20</v>
      </c>
      <c r="AJ12" s="3"/>
      <c r="AK12" s="3"/>
      <c r="AM12" s="3"/>
    </row>
    <row r="13" spans="1:39" x14ac:dyDescent="0.25">
      <c r="A13" s="1">
        <v>43249.3129513889</v>
      </c>
      <c r="B13" s="1">
        <v>43249.313865740703</v>
      </c>
      <c r="C13" s="3" t="s">
        <v>142</v>
      </c>
      <c r="D13" s="3"/>
      <c r="E13">
        <v>80</v>
      </c>
      <c r="F13" s="3"/>
      <c r="G13" s="11" t="s">
        <v>327</v>
      </c>
      <c r="I13" s="3"/>
      <c r="J13" s="3" t="s">
        <v>2295</v>
      </c>
      <c r="L13" s="3"/>
      <c r="M13" s="3" t="s">
        <v>146</v>
      </c>
      <c r="O13" s="3"/>
      <c r="P13" s="3" t="s">
        <v>2313</v>
      </c>
      <c r="R13" s="3"/>
      <c r="S13" s="3" t="s">
        <v>2307</v>
      </c>
      <c r="U13" s="3"/>
      <c r="V13" s="3" t="s">
        <v>2298</v>
      </c>
      <c r="W13">
        <v>20</v>
      </c>
      <c r="X13" s="3"/>
      <c r="Y13" s="3" t="s">
        <v>2309</v>
      </c>
      <c r="Z13">
        <v>0</v>
      </c>
      <c r="AA13" s="3"/>
      <c r="AB13" s="3" t="s">
        <v>2304</v>
      </c>
      <c r="AC13">
        <v>20</v>
      </c>
      <c r="AD13" s="3"/>
      <c r="AE13" s="3" t="s">
        <v>2301</v>
      </c>
      <c r="AF13">
        <v>20</v>
      </c>
      <c r="AG13" s="3"/>
      <c r="AH13" s="3" t="s">
        <v>2302</v>
      </c>
      <c r="AI13">
        <v>20</v>
      </c>
      <c r="AJ13" s="3"/>
      <c r="AK13" s="3"/>
      <c r="AM13" s="3"/>
    </row>
    <row r="14" spans="1:39" x14ac:dyDescent="0.25">
      <c r="A14" s="1">
        <v>43249.313946759299</v>
      </c>
      <c r="B14" s="1">
        <v>43249.315972222197</v>
      </c>
      <c r="C14" s="3" t="s">
        <v>142</v>
      </c>
      <c r="D14" s="3"/>
      <c r="E14">
        <v>60</v>
      </c>
      <c r="F14" s="3"/>
      <c r="G14" s="11" t="s">
        <v>327</v>
      </c>
      <c r="I14" s="3"/>
      <c r="J14" s="3" t="s">
        <v>2295</v>
      </c>
      <c r="L14" s="3"/>
      <c r="M14" s="3" t="s">
        <v>146</v>
      </c>
      <c r="O14" s="3"/>
      <c r="P14" s="3" t="s">
        <v>2313</v>
      </c>
      <c r="R14" s="3"/>
      <c r="S14" s="3" t="s">
        <v>2307</v>
      </c>
      <c r="U14" s="3"/>
      <c r="V14" s="3" t="s">
        <v>2298</v>
      </c>
      <c r="W14">
        <v>20</v>
      </c>
      <c r="X14" s="3"/>
      <c r="Y14" s="3" t="s">
        <v>2299</v>
      </c>
      <c r="Z14">
        <v>20</v>
      </c>
      <c r="AA14" s="3"/>
      <c r="AB14" s="3" t="s">
        <v>2304</v>
      </c>
      <c r="AC14">
        <v>20</v>
      </c>
      <c r="AD14" s="3"/>
      <c r="AE14" s="3" t="s">
        <v>2311</v>
      </c>
      <c r="AF14">
        <v>0</v>
      </c>
      <c r="AG14" s="3"/>
      <c r="AH14" s="3" t="s">
        <v>2310</v>
      </c>
      <c r="AI14">
        <v>0</v>
      </c>
      <c r="AJ14" s="3"/>
      <c r="AK14" s="3"/>
      <c r="AM14" s="3"/>
    </row>
    <row r="15" spans="1:39" x14ac:dyDescent="0.25">
      <c r="A15" s="1">
        <v>43249.316041666701</v>
      </c>
      <c r="B15" s="1">
        <v>43249.317152777803</v>
      </c>
      <c r="C15" s="3" t="s">
        <v>142</v>
      </c>
      <c r="D15" s="3"/>
      <c r="E15">
        <v>80</v>
      </c>
      <c r="F15" s="3"/>
      <c r="G15" s="11" t="s">
        <v>327</v>
      </c>
      <c r="I15" s="3"/>
      <c r="J15" s="3" t="s">
        <v>2295</v>
      </c>
      <c r="L15" s="3"/>
      <c r="M15" s="3" t="s">
        <v>146</v>
      </c>
      <c r="O15" s="3"/>
      <c r="P15" s="3" t="s">
        <v>327</v>
      </c>
      <c r="R15" s="3"/>
      <c r="S15" s="3" t="s">
        <v>2314</v>
      </c>
      <c r="U15" s="3"/>
      <c r="V15" s="3" t="s">
        <v>2298</v>
      </c>
      <c r="W15">
        <v>20</v>
      </c>
      <c r="X15" s="3"/>
      <c r="Y15" s="3" t="s">
        <v>2309</v>
      </c>
      <c r="Z15">
        <v>0</v>
      </c>
      <c r="AA15" s="3"/>
      <c r="AB15" s="3" t="s">
        <v>2304</v>
      </c>
      <c r="AC15">
        <v>20</v>
      </c>
      <c r="AD15" s="3"/>
      <c r="AE15" s="3" t="s">
        <v>2301</v>
      </c>
      <c r="AF15">
        <v>20</v>
      </c>
      <c r="AG15" s="3"/>
      <c r="AH15" s="3" t="s">
        <v>2302</v>
      </c>
      <c r="AI15">
        <v>20</v>
      </c>
      <c r="AJ15" s="3"/>
      <c r="AK15" s="3"/>
      <c r="AM15" s="3"/>
    </row>
    <row r="16" spans="1:39" x14ac:dyDescent="0.25">
      <c r="A16" s="1">
        <v>43250.624814814801</v>
      </c>
      <c r="B16" s="1">
        <v>43250.631701388898</v>
      </c>
      <c r="C16" s="3" t="s">
        <v>142</v>
      </c>
      <c r="D16" s="3"/>
      <c r="E16">
        <v>100</v>
      </c>
      <c r="F16" s="3"/>
      <c r="G16" s="11" t="s">
        <v>729</v>
      </c>
      <c r="I16" s="3"/>
      <c r="J16" s="3" t="s">
        <v>2295</v>
      </c>
      <c r="L16" s="3"/>
      <c r="M16" s="3" t="s">
        <v>146</v>
      </c>
      <c r="O16" s="3"/>
      <c r="P16" s="3" t="s">
        <v>2315</v>
      </c>
      <c r="R16" s="3"/>
      <c r="S16" s="3" t="s">
        <v>162</v>
      </c>
      <c r="U16" s="3"/>
      <c r="V16" s="3" t="s">
        <v>2298</v>
      </c>
      <c r="W16">
        <v>20</v>
      </c>
      <c r="X16" s="3"/>
      <c r="Y16" s="3" t="s">
        <v>2299</v>
      </c>
      <c r="Z16">
        <v>20</v>
      </c>
      <c r="AA16" s="3"/>
      <c r="AB16" s="3" t="s">
        <v>2304</v>
      </c>
      <c r="AC16">
        <v>20</v>
      </c>
      <c r="AD16" s="3"/>
      <c r="AE16" s="3" t="s">
        <v>2301</v>
      </c>
      <c r="AF16">
        <v>20</v>
      </c>
      <c r="AG16" s="3"/>
      <c r="AH16" s="3" t="s">
        <v>2302</v>
      </c>
      <c r="AI16">
        <v>20</v>
      </c>
      <c r="AJ16" s="3"/>
      <c r="AK16" s="3"/>
      <c r="AM16" s="3"/>
    </row>
    <row r="17" spans="1:39" x14ac:dyDescent="0.25">
      <c r="A17" s="1">
        <v>43250.632615740702</v>
      </c>
      <c r="B17" s="1">
        <v>43250.633298611101</v>
      </c>
      <c r="C17" s="3" t="s">
        <v>142</v>
      </c>
      <c r="D17" s="3"/>
      <c r="E17">
        <v>100</v>
      </c>
      <c r="F17" s="3"/>
      <c r="G17" s="11" t="s">
        <v>729</v>
      </c>
      <c r="I17" s="3"/>
      <c r="J17" s="3" t="s">
        <v>2295</v>
      </c>
      <c r="L17" s="3"/>
      <c r="M17" s="3" t="s">
        <v>146</v>
      </c>
      <c r="O17" s="3"/>
      <c r="P17" s="3" t="s">
        <v>2316</v>
      </c>
      <c r="R17" s="3"/>
      <c r="S17" s="3" t="s">
        <v>162</v>
      </c>
      <c r="U17" s="3"/>
      <c r="V17" s="3" t="s">
        <v>2298</v>
      </c>
      <c r="W17">
        <v>20</v>
      </c>
      <c r="X17" s="3"/>
      <c r="Y17" s="3" t="s">
        <v>2299</v>
      </c>
      <c r="Z17">
        <v>20</v>
      </c>
      <c r="AA17" s="3"/>
      <c r="AB17" s="3" t="s">
        <v>2304</v>
      </c>
      <c r="AC17">
        <v>20</v>
      </c>
      <c r="AD17" s="3"/>
      <c r="AE17" s="3" t="s">
        <v>2301</v>
      </c>
      <c r="AF17">
        <v>20</v>
      </c>
      <c r="AG17" s="3"/>
      <c r="AH17" s="3" t="s">
        <v>2302</v>
      </c>
      <c r="AI17">
        <v>20</v>
      </c>
      <c r="AJ17" s="3"/>
      <c r="AK17" s="3"/>
      <c r="AM17" s="3"/>
    </row>
    <row r="18" spans="1:39" x14ac:dyDescent="0.25">
      <c r="A18" s="1">
        <v>43250.6336226852</v>
      </c>
      <c r="B18" s="1">
        <v>43250.634641203702</v>
      </c>
      <c r="C18" s="3" t="s">
        <v>142</v>
      </c>
      <c r="D18" s="3"/>
      <c r="E18">
        <v>80</v>
      </c>
      <c r="F18" s="3"/>
      <c r="G18" s="11" t="s">
        <v>729</v>
      </c>
      <c r="I18" s="3"/>
      <c r="J18" s="3" t="s">
        <v>2295</v>
      </c>
      <c r="L18" s="3"/>
      <c r="M18" s="3" t="s">
        <v>146</v>
      </c>
      <c r="O18" s="3"/>
      <c r="P18" s="3" t="s">
        <v>2317</v>
      </c>
      <c r="R18" s="3"/>
      <c r="S18" s="3" t="s">
        <v>162</v>
      </c>
      <c r="U18" s="3"/>
      <c r="V18" s="3" t="s">
        <v>2298</v>
      </c>
      <c r="W18">
        <v>20</v>
      </c>
      <c r="X18" s="3"/>
      <c r="Y18" s="3" t="s">
        <v>2299</v>
      </c>
      <c r="Z18">
        <v>20</v>
      </c>
      <c r="AA18" s="3"/>
      <c r="AB18" s="3" t="s">
        <v>2300</v>
      </c>
      <c r="AC18">
        <v>0</v>
      </c>
      <c r="AD18" s="3"/>
      <c r="AE18" s="3" t="s">
        <v>2301</v>
      </c>
      <c r="AF18">
        <v>20</v>
      </c>
      <c r="AG18" s="3"/>
      <c r="AH18" s="3" t="s">
        <v>2302</v>
      </c>
      <c r="AI18">
        <v>20</v>
      </c>
      <c r="AJ18" s="3"/>
      <c r="AK18" s="3"/>
      <c r="AM18" s="3"/>
    </row>
    <row r="19" spans="1:39" x14ac:dyDescent="0.25">
      <c r="A19" s="1">
        <v>43250.6394560185</v>
      </c>
      <c r="B19" s="1">
        <v>43250.640092592599</v>
      </c>
      <c r="C19" s="3" t="s">
        <v>142</v>
      </c>
      <c r="D19" s="3"/>
      <c r="E19">
        <v>80</v>
      </c>
      <c r="F19" s="3"/>
      <c r="G19" s="11" t="s">
        <v>729</v>
      </c>
      <c r="I19" s="3"/>
      <c r="J19" s="3" t="s">
        <v>2295</v>
      </c>
      <c r="L19" s="3"/>
      <c r="M19" s="3" t="s">
        <v>146</v>
      </c>
      <c r="O19" s="3"/>
      <c r="P19" s="3" t="s">
        <v>2318</v>
      </c>
      <c r="R19" s="3"/>
      <c r="S19" s="3" t="s">
        <v>162</v>
      </c>
      <c r="U19" s="3"/>
      <c r="V19" s="3" t="s">
        <v>2298</v>
      </c>
      <c r="W19">
        <v>20</v>
      </c>
      <c r="X19" s="3"/>
      <c r="Y19" s="3" t="s">
        <v>2299</v>
      </c>
      <c r="Z19">
        <v>20</v>
      </c>
      <c r="AA19" s="3"/>
      <c r="AB19" s="3" t="s">
        <v>2304</v>
      </c>
      <c r="AC19">
        <v>20</v>
      </c>
      <c r="AD19" s="3"/>
      <c r="AE19" s="3" t="s">
        <v>2319</v>
      </c>
      <c r="AF19">
        <v>0</v>
      </c>
      <c r="AG19" s="3"/>
      <c r="AH19" s="3" t="s">
        <v>2302</v>
      </c>
      <c r="AI19">
        <v>20</v>
      </c>
      <c r="AJ19" s="3"/>
      <c r="AK19" s="3"/>
      <c r="AM19" s="3"/>
    </row>
    <row r="20" spans="1:39" x14ac:dyDescent="0.25">
      <c r="A20" s="1">
        <v>43250.642222222203</v>
      </c>
      <c r="B20" s="1">
        <v>43250.6427430556</v>
      </c>
      <c r="C20" s="3" t="s">
        <v>142</v>
      </c>
      <c r="D20" s="3"/>
      <c r="E20">
        <v>100</v>
      </c>
      <c r="F20" s="3"/>
      <c r="G20" s="11" t="s">
        <v>729</v>
      </c>
      <c r="I20" s="3"/>
      <c r="J20" s="3" t="s">
        <v>2295</v>
      </c>
      <c r="L20" s="3"/>
      <c r="M20" s="3" t="s">
        <v>146</v>
      </c>
      <c r="O20" s="3"/>
      <c r="P20" s="3" t="s">
        <v>2320</v>
      </c>
      <c r="R20" s="3"/>
      <c r="S20" s="3" t="s">
        <v>162</v>
      </c>
      <c r="U20" s="3"/>
      <c r="V20" s="3" t="s">
        <v>2298</v>
      </c>
      <c r="W20">
        <v>20</v>
      </c>
      <c r="X20" s="3"/>
      <c r="Y20" s="3" t="s">
        <v>2299</v>
      </c>
      <c r="Z20">
        <v>20</v>
      </c>
      <c r="AA20" s="3"/>
      <c r="AB20" s="3" t="s">
        <v>2304</v>
      </c>
      <c r="AC20">
        <v>20</v>
      </c>
      <c r="AD20" s="3"/>
      <c r="AE20" s="3" t="s">
        <v>2301</v>
      </c>
      <c r="AF20">
        <v>20</v>
      </c>
      <c r="AG20" s="3"/>
      <c r="AH20" s="3" t="s">
        <v>2302</v>
      </c>
      <c r="AI20">
        <v>20</v>
      </c>
      <c r="AJ20" s="3"/>
      <c r="AK20" s="3"/>
      <c r="AM20" s="3"/>
    </row>
    <row r="21" spans="1:39" x14ac:dyDescent="0.25">
      <c r="A21" s="1">
        <v>43252.325243055602</v>
      </c>
      <c r="B21" s="1">
        <v>43252.328553240703</v>
      </c>
      <c r="C21" s="3" t="s">
        <v>142</v>
      </c>
      <c r="D21" s="3"/>
      <c r="E21">
        <v>100</v>
      </c>
      <c r="F21" s="3"/>
      <c r="G21" s="11" t="s">
        <v>487</v>
      </c>
      <c r="I21" s="3"/>
      <c r="J21" s="3" t="s">
        <v>2295</v>
      </c>
      <c r="L21" s="3"/>
      <c r="M21" s="3" t="s">
        <v>146</v>
      </c>
      <c r="O21" s="3"/>
      <c r="P21" s="3" t="s">
        <v>2321</v>
      </c>
      <c r="R21" s="3"/>
      <c r="S21" s="3" t="s">
        <v>2322</v>
      </c>
      <c r="U21" s="3"/>
      <c r="V21" s="3" t="s">
        <v>2298</v>
      </c>
      <c r="W21">
        <v>20</v>
      </c>
      <c r="X21" s="3"/>
      <c r="Y21" s="3" t="s">
        <v>2299</v>
      </c>
      <c r="Z21">
        <v>20</v>
      </c>
      <c r="AA21" s="3"/>
      <c r="AB21" s="3" t="s">
        <v>2304</v>
      </c>
      <c r="AC21">
        <v>20</v>
      </c>
      <c r="AD21" s="3"/>
      <c r="AE21" s="3" t="s">
        <v>2301</v>
      </c>
      <c r="AF21">
        <v>20</v>
      </c>
      <c r="AG21" s="3"/>
      <c r="AH21" s="3" t="s">
        <v>2302</v>
      </c>
      <c r="AI21">
        <v>20</v>
      </c>
      <c r="AJ21" s="3"/>
      <c r="AK21" s="3"/>
      <c r="AM21" s="3"/>
    </row>
    <row r="22" spans="1:39" x14ac:dyDescent="0.25">
      <c r="A22" s="1">
        <v>43256.426400463002</v>
      </c>
      <c r="B22" s="1">
        <v>43256.434907407398</v>
      </c>
      <c r="C22" s="3" t="s">
        <v>142</v>
      </c>
      <c r="D22" s="3"/>
      <c r="E22">
        <v>100</v>
      </c>
      <c r="F22" s="3"/>
      <c r="G22" s="11" t="s">
        <v>155</v>
      </c>
      <c r="I22" s="3"/>
      <c r="J22" s="3" t="s">
        <v>2295</v>
      </c>
      <c r="L22" s="3"/>
      <c r="M22" s="3" t="s">
        <v>146</v>
      </c>
      <c r="O22" s="3"/>
      <c r="P22" s="3" t="s">
        <v>2323</v>
      </c>
      <c r="R22" s="3"/>
      <c r="S22" s="3" t="s">
        <v>2324</v>
      </c>
      <c r="U22" s="3"/>
      <c r="V22" s="3" t="s">
        <v>2298</v>
      </c>
      <c r="W22">
        <v>20</v>
      </c>
      <c r="X22" s="3"/>
      <c r="Y22" s="3" t="s">
        <v>2299</v>
      </c>
      <c r="Z22">
        <v>20</v>
      </c>
      <c r="AA22" s="3"/>
      <c r="AB22" s="3" t="s">
        <v>2304</v>
      </c>
      <c r="AC22">
        <v>20</v>
      </c>
      <c r="AD22" s="3"/>
      <c r="AE22" s="3" t="s">
        <v>2301</v>
      </c>
      <c r="AF22">
        <v>20</v>
      </c>
      <c r="AG22" s="3"/>
      <c r="AH22" s="3" t="s">
        <v>2302</v>
      </c>
      <c r="AI22">
        <v>20</v>
      </c>
      <c r="AJ22" s="3"/>
      <c r="AK22" s="3" t="s">
        <v>2325</v>
      </c>
      <c r="AM22" s="3"/>
    </row>
    <row r="23" spans="1:39" x14ac:dyDescent="0.25">
      <c r="A23" s="1">
        <v>43256.436296296299</v>
      </c>
      <c r="B23" s="1">
        <v>43256.4405555556</v>
      </c>
      <c r="C23" s="3" t="s">
        <v>142</v>
      </c>
      <c r="D23" s="3"/>
      <c r="E23">
        <v>100</v>
      </c>
      <c r="F23" s="3"/>
      <c r="G23" s="11" t="s">
        <v>155</v>
      </c>
      <c r="I23" s="3"/>
      <c r="J23" s="3" t="s">
        <v>2295</v>
      </c>
      <c r="L23" s="3"/>
      <c r="M23" s="3" t="s">
        <v>146</v>
      </c>
      <c r="O23" s="3"/>
      <c r="P23" s="3" t="s">
        <v>2326</v>
      </c>
      <c r="R23" s="3"/>
      <c r="S23" s="3" t="s">
        <v>2322</v>
      </c>
      <c r="U23" s="3"/>
      <c r="V23" s="3" t="s">
        <v>2298</v>
      </c>
      <c r="W23">
        <v>20</v>
      </c>
      <c r="X23" s="3"/>
      <c r="Y23" s="3" t="s">
        <v>2299</v>
      </c>
      <c r="Z23">
        <v>20</v>
      </c>
      <c r="AA23" s="3"/>
      <c r="AB23" s="3" t="s">
        <v>2304</v>
      </c>
      <c r="AC23">
        <v>20</v>
      </c>
      <c r="AD23" s="3"/>
      <c r="AE23" s="3" t="s">
        <v>2301</v>
      </c>
      <c r="AF23">
        <v>20</v>
      </c>
      <c r="AG23" s="3"/>
      <c r="AH23" s="3" t="s">
        <v>2302</v>
      </c>
      <c r="AI23">
        <v>20</v>
      </c>
      <c r="AJ23" s="3"/>
      <c r="AK23" s="3" t="s">
        <v>2327</v>
      </c>
      <c r="AM23" s="3"/>
    </row>
    <row r="24" spans="1:39" x14ac:dyDescent="0.25">
      <c r="A24" s="1">
        <v>43256.657245370399</v>
      </c>
      <c r="B24" s="1">
        <v>43256.662499999999</v>
      </c>
      <c r="C24" s="3" t="s">
        <v>142</v>
      </c>
      <c r="D24" s="3"/>
      <c r="E24">
        <v>100</v>
      </c>
      <c r="F24" s="3"/>
      <c r="G24" s="11" t="s">
        <v>155</v>
      </c>
      <c r="I24" s="3"/>
      <c r="J24" s="3" t="s">
        <v>2295</v>
      </c>
      <c r="L24" s="3"/>
      <c r="M24" s="3" t="s">
        <v>146</v>
      </c>
      <c r="O24" s="3"/>
      <c r="P24" s="3" t="s">
        <v>2328</v>
      </c>
      <c r="R24" s="3"/>
      <c r="S24" s="3" t="s">
        <v>2324</v>
      </c>
      <c r="U24" s="3"/>
      <c r="V24" s="3" t="s">
        <v>2298</v>
      </c>
      <c r="W24">
        <v>20</v>
      </c>
      <c r="X24" s="3"/>
      <c r="Y24" s="3" t="s">
        <v>2299</v>
      </c>
      <c r="Z24">
        <v>20</v>
      </c>
      <c r="AA24" s="3"/>
      <c r="AB24" s="3" t="s">
        <v>2304</v>
      </c>
      <c r="AC24">
        <v>20</v>
      </c>
      <c r="AD24" s="3"/>
      <c r="AE24" s="3" t="s">
        <v>2301</v>
      </c>
      <c r="AF24">
        <v>20</v>
      </c>
      <c r="AG24" s="3"/>
      <c r="AH24" s="3" t="s">
        <v>2302</v>
      </c>
      <c r="AI24">
        <v>20</v>
      </c>
      <c r="AJ24" s="3"/>
      <c r="AK24" s="3" t="s">
        <v>858</v>
      </c>
      <c r="AM24" s="3"/>
    </row>
    <row r="25" spans="1:39" x14ac:dyDescent="0.25">
      <c r="A25" s="1">
        <v>43257.580381944397</v>
      </c>
      <c r="B25" s="1">
        <v>43257.587071759299</v>
      </c>
      <c r="C25" s="3" t="s">
        <v>142</v>
      </c>
      <c r="D25" s="3"/>
      <c r="E25">
        <v>100</v>
      </c>
      <c r="F25" s="3"/>
      <c r="G25" s="11" t="s">
        <v>155</v>
      </c>
      <c r="I25" s="3"/>
      <c r="J25" s="3" t="s">
        <v>2295</v>
      </c>
      <c r="L25" s="3"/>
      <c r="M25" s="3" t="s">
        <v>146</v>
      </c>
      <c r="O25" s="3"/>
      <c r="P25" s="3" t="s">
        <v>2329</v>
      </c>
      <c r="R25" s="3"/>
      <c r="S25" s="3" t="s">
        <v>2324</v>
      </c>
      <c r="U25" s="3"/>
      <c r="V25" s="3" t="s">
        <v>2298</v>
      </c>
      <c r="W25">
        <v>20</v>
      </c>
      <c r="X25" s="3"/>
      <c r="Y25" s="3" t="s">
        <v>2299</v>
      </c>
      <c r="Z25">
        <v>20</v>
      </c>
      <c r="AA25" s="3"/>
      <c r="AB25" s="3" t="s">
        <v>2304</v>
      </c>
      <c r="AC25">
        <v>20</v>
      </c>
      <c r="AD25" s="3"/>
      <c r="AE25" s="3" t="s">
        <v>2301</v>
      </c>
      <c r="AF25">
        <v>20</v>
      </c>
      <c r="AG25" s="3"/>
      <c r="AH25" s="3" t="s">
        <v>2302</v>
      </c>
      <c r="AI25">
        <v>20</v>
      </c>
      <c r="AJ25" s="3"/>
      <c r="AK25" s="3" t="s">
        <v>910</v>
      </c>
      <c r="AM25" s="3"/>
    </row>
    <row r="26" spans="1:39" x14ac:dyDescent="0.25">
      <c r="A26" s="1">
        <v>43262.3969097222</v>
      </c>
      <c r="B26" s="1">
        <v>43262.409467592603</v>
      </c>
      <c r="C26" s="3" t="s">
        <v>142</v>
      </c>
      <c r="D26" s="3"/>
      <c r="E26">
        <v>60</v>
      </c>
      <c r="F26" s="3"/>
      <c r="G26" s="11" t="s">
        <v>145</v>
      </c>
      <c r="I26" s="3"/>
      <c r="J26" s="3" t="s">
        <v>2295</v>
      </c>
      <c r="L26" s="3"/>
      <c r="M26" s="3" t="s">
        <v>146</v>
      </c>
      <c r="O26" s="3"/>
      <c r="P26" s="3" t="s">
        <v>2330</v>
      </c>
      <c r="R26" s="3"/>
      <c r="S26" s="3" t="s">
        <v>2322</v>
      </c>
      <c r="U26" s="3"/>
      <c r="V26" s="3" t="s">
        <v>2298</v>
      </c>
      <c r="W26">
        <v>20</v>
      </c>
      <c r="X26" s="3"/>
      <c r="Y26" s="3" t="s">
        <v>2299</v>
      </c>
      <c r="Z26">
        <v>20</v>
      </c>
      <c r="AA26" s="3"/>
      <c r="AB26" s="3" t="s">
        <v>2300</v>
      </c>
      <c r="AC26">
        <v>0</v>
      </c>
      <c r="AD26" s="3"/>
      <c r="AE26" s="3" t="s">
        <v>2301</v>
      </c>
      <c r="AF26">
        <v>20</v>
      </c>
      <c r="AG26" s="3"/>
      <c r="AH26" s="3" t="s">
        <v>2310</v>
      </c>
      <c r="AI26">
        <v>0</v>
      </c>
      <c r="AJ26" s="3"/>
      <c r="AK26" s="3" t="s">
        <v>2331</v>
      </c>
      <c r="AM26" s="3"/>
    </row>
    <row r="27" spans="1:39" x14ac:dyDescent="0.25">
      <c r="A27" s="1">
        <v>43262.4229513889</v>
      </c>
      <c r="B27" s="1">
        <v>43262.4371412037</v>
      </c>
      <c r="C27" s="3" t="s">
        <v>142</v>
      </c>
      <c r="D27" s="3"/>
      <c r="E27">
        <v>60</v>
      </c>
      <c r="F27" s="3"/>
      <c r="G27" s="11" t="s">
        <v>145</v>
      </c>
      <c r="I27" s="3"/>
      <c r="J27" s="3" t="s">
        <v>2295</v>
      </c>
      <c r="L27" s="3"/>
      <c r="M27" s="3" t="s">
        <v>146</v>
      </c>
      <c r="O27" s="3"/>
      <c r="P27" s="3" t="s">
        <v>2332</v>
      </c>
      <c r="R27" s="3"/>
      <c r="S27" s="3" t="s">
        <v>2322</v>
      </c>
      <c r="U27" s="3"/>
      <c r="V27" s="3" t="s">
        <v>2298</v>
      </c>
      <c r="W27">
        <v>20</v>
      </c>
      <c r="X27" s="3"/>
      <c r="Y27" s="3" t="s">
        <v>2299</v>
      </c>
      <c r="Z27">
        <v>20</v>
      </c>
      <c r="AA27" s="3"/>
      <c r="AB27" s="3" t="s">
        <v>2304</v>
      </c>
      <c r="AC27">
        <v>20</v>
      </c>
      <c r="AD27" s="3"/>
      <c r="AE27" s="3" t="s">
        <v>2311</v>
      </c>
      <c r="AF27">
        <v>0</v>
      </c>
      <c r="AG27" s="3"/>
      <c r="AH27" s="3" t="s">
        <v>2312</v>
      </c>
      <c r="AI27">
        <v>0</v>
      </c>
      <c r="AJ27" s="3"/>
      <c r="AK27" s="3" t="s">
        <v>2333</v>
      </c>
      <c r="AM27" s="3"/>
    </row>
    <row r="28" spans="1:39" x14ac:dyDescent="0.25">
      <c r="A28" s="1">
        <v>43262.437372685199</v>
      </c>
      <c r="B28" s="1">
        <v>43262.440833333298</v>
      </c>
      <c r="C28" s="3" t="s">
        <v>142</v>
      </c>
      <c r="D28" s="3"/>
      <c r="E28">
        <v>60</v>
      </c>
      <c r="F28" s="3"/>
      <c r="G28" s="11" t="s">
        <v>145</v>
      </c>
      <c r="I28" s="3"/>
      <c r="J28" s="3" t="s">
        <v>2295</v>
      </c>
      <c r="L28" s="3"/>
      <c r="M28" s="3" t="s">
        <v>146</v>
      </c>
      <c r="O28" s="3"/>
      <c r="P28" s="3" t="s">
        <v>2334</v>
      </c>
      <c r="R28" s="3"/>
      <c r="S28" s="3" t="s">
        <v>2322</v>
      </c>
      <c r="U28" s="3"/>
      <c r="V28" s="3" t="s">
        <v>2298</v>
      </c>
      <c r="W28">
        <v>20</v>
      </c>
      <c r="X28" s="3"/>
      <c r="Y28" s="3" t="s">
        <v>2299</v>
      </c>
      <c r="Z28">
        <v>20</v>
      </c>
      <c r="AA28" s="3"/>
      <c r="AB28" s="3" t="s">
        <v>2304</v>
      </c>
      <c r="AC28">
        <v>20</v>
      </c>
      <c r="AD28" s="3"/>
      <c r="AE28" s="3" t="s">
        <v>2311</v>
      </c>
      <c r="AF28">
        <v>0</v>
      </c>
      <c r="AG28" s="3"/>
      <c r="AH28" s="3" t="s">
        <v>2312</v>
      </c>
      <c r="AI28">
        <v>0</v>
      </c>
      <c r="AJ28" s="3"/>
      <c r="AK28" s="3" t="s">
        <v>2335</v>
      </c>
      <c r="AM28" s="3"/>
    </row>
    <row r="29" spans="1:39" x14ac:dyDescent="0.25">
      <c r="A29" s="1">
        <v>43262.546458333301</v>
      </c>
      <c r="B29" s="1">
        <v>43262.552268518499</v>
      </c>
      <c r="C29" s="3" t="s">
        <v>142</v>
      </c>
      <c r="D29" s="3"/>
      <c r="E29">
        <v>100</v>
      </c>
      <c r="F29" s="3"/>
      <c r="G29" s="11" t="s">
        <v>145</v>
      </c>
      <c r="I29" s="3"/>
      <c r="J29" s="3" t="s">
        <v>2295</v>
      </c>
      <c r="L29" s="3"/>
      <c r="M29" s="3" t="s">
        <v>146</v>
      </c>
      <c r="O29" s="3"/>
      <c r="P29" s="3" t="s">
        <v>2336</v>
      </c>
      <c r="R29" s="3"/>
      <c r="S29" s="3" t="s">
        <v>2337</v>
      </c>
      <c r="U29" s="3"/>
      <c r="V29" s="3" t="s">
        <v>2298</v>
      </c>
      <c r="W29">
        <v>20</v>
      </c>
      <c r="X29" s="3"/>
      <c r="Y29" s="3" t="s">
        <v>2299</v>
      </c>
      <c r="Z29">
        <v>20</v>
      </c>
      <c r="AA29" s="3"/>
      <c r="AB29" s="3" t="s">
        <v>2304</v>
      </c>
      <c r="AC29">
        <v>20</v>
      </c>
      <c r="AD29" s="3"/>
      <c r="AE29" s="3" t="s">
        <v>2301</v>
      </c>
      <c r="AF29">
        <v>20</v>
      </c>
      <c r="AG29" s="3"/>
      <c r="AH29" s="3" t="s">
        <v>2302</v>
      </c>
      <c r="AI29">
        <v>20</v>
      </c>
      <c r="AJ29" s="3"/>
      <c r="AK29" s="3" t="s">
        <v>2338</v>
      </c>
      <c r="AM29" s="3"/>
    </row>
    <row r="30" spans="1:39" x14ac:dyDescent="0.25">
      <c r="A30" s="1">
        <v>43262.641250000001</v>
      </c>
      <c r="B30" s="1">
        <v>43262.645856481497</v>
      </c>
      <c r="C30" s="3" t="s">
        <v>142</v>
      </c>
      <c r="D30" s="3"/>
      <c r="E30">
        <v>100</v>
      </c>
      <c r="F30" s="3"/>
      <c r="G30" s="11" t="s">
        <v>155</v>
      </c>
      <c r="I30" s="3"/>
      <c r="J30" s="3" t="s">
        <v>2295</v>
      </c>
      <c r="L30" s="3"/>
      <c r="M30" s="3" t="s">
        <v>146</v>
      </c>
      <c r="O30" s="3"/>
      <c r="P30" s="3" t="s">
        <v>2339</v>
      </c>
      <c r="R30" s="3"/>
      <c r="S30" s="3" t="s">
        <v>2322</v>
      </c>
      <c r="U30" s="3"/>
      <c r="V30" s="3" t="s">
        <v>2298</v>
      </c>
      <c r="W30">
        <v>20</v>
      </c>
      <c r="X30" s="3"/>
      <c r="Y30" s="3" t="s">
        <v>2299</v>
      </c>
      <c r="Z30">
        <v>20</v>
      </c>
      <c r="AA30" s="3"/>
      <c r="AB30" s="3" t="s">
        <v>2304</v>
      </c>
      <c r="AC30">
        <v>20</v>
      </c>
      <c r="AD30" s="3"/>
      <c r="AE30" s="3" t="s">
        <v>2301</v>
      </c>
      <c r="AF30">
        <v>20</v>
      </c>
      <c r="AG30" s="3"/>
      <c r="AH30" s="3" t="s">
        <v>2302</v>
      </c>
      <c r="AI30">
        <v>20</v>
      </c>
      <c r="AJ30" s="3"/>
      <c r="AK30" s="3" t="s">
        <v>858</v>
      </c>
      <c r="AM30" s="3"/>
    </row>
    <row r="31" spans="1:39" x14ac:dyDescent="0.25">
      <c r="A31" s="1">
        <v>43262.764074074097</v>
      </c>
      <c r="B31" s="1">
        <v>43262.7668865741</v>
      </c>
      <c r="C31" s="3" t="s">
        <v>142</v>
      </c>
      <c r="D31" s="3"/>
      <c r="E31">
        <v>100</v>
      </c>
      <c r="F31" s="3"/>
      <c r="G31" s="11">
        <v>2474</v>
      </c>
      <c r="I31" s="3"/>
      <c r="J31" s="3" t="s">
        <v>255</v>
      </c>
      <c r="L31" s="3"/>
      <c r="M31" s="3" t="s">
        <v>146</v>
      </c>
      <c r="O31" s="3"/>
      <c r="P31" s="3" t="s">
        <v>2340</v>
      </c>
      <c r="R31" s="3"/>
      <c r="S31" s="3" t="s">
        <v>2337</v>
      </c>
      <c r="U31" s="3"/>
      <c r="V31" s="3" t="s">
        <v>2298</v>
      </c>
      <c r="W31">
        <v>20</v>
      </c>
      <c r="X31" s="3"/>
      <c r="Y31" s="3" t="s">
        <v>2299</v>
      </c>
      <c r="Z31">
        <v>20</v>
      </c>
      <c r="AA31" s="3"/>
      <c r="AB31" s="3" t="s">
        <v>2304</v>
      </c>
      <c r="AC31">
        <v>20</v>
      </c>
      <c r="AD31" s="3"/>
      <c r="AE31" s="3" t="s">
        <v>2301</v>
      </c>
      <c r="AF31">
        <v>20</v>
      </c>
      <c r="AG31" s="3"/>
      <c r="AH31" s="3" t="s">
        <v>2302</v>
      </c>
      <c r="AI31">
        <v>20</v>
      </c>
      <c r="AJ31" s="3"/>
      <c r="AK31" s="3"/>
      <c r="AM31" s="3"/>
    </row>
    <row r="32" spans="1:39" x14ac:dyDescent="0.25">
      <c r="A32" s="1">
        <v>43263.319490740701</v>
      </c>
      <c r="B32" s="1">
        <v>43263.323090277801</v>
      </c>
      <c r="C32" s="3" t="s">
        <v>142</v>
      </c>
      <c r="D32" s="3"/>
      <c r="E32">
        <v>40</v>
      </c>
      <c r="F32" s="3"/>
      <c r="G32" s="11" t="s">
        <v>161</v>
      </c>
      <c r="I32" s="3"/>
      <c r="J32" s="3" t="s">
        <v>2295</v>
      </c>
      <c r="L32" s="3"/>
      <c r="M32" s="3" t="s">
        <v>146</v>
      </c>
      <c r="O32" s="3"/>
      <c r="P32" s="3" t="s">
        <v>2341</v>
      </c>
      <c r="R32" s="3"/>
      <c r="S32" s="3" t="s">
        <v>190</v>
      </c>
      <c r="U32" s="3"/>
      <c r="V32" s="3" t="s">
        <v>2342</v>
      </c>
      <c r="W32">
        <v>0</v>
      </c>
      <c r="X32" s="3"/>
      <c r="Y32" s="3" t="s">
        <v>2299</v>
      </c>
      <c r="Z32">
        <v>20</v>
      </c>
      <c r="AA32" s="3"/>
      <c r="AB32" s="3" t="s">
        <v>2300</v>
      </c>
      <c r="AC32">
        <v>0</v>
      </c>
      <c r="AD32" s="3"/>
      <c r="AE32" s="3" t="s">
        <v>2301</v>
      </c>
      <c r="AF32">
        <v>20</v>
      </c>
      <c r="AG32" s="3"/>
      <c r="AH32" s="3" t="s">
        <v>2312</v>
      </c>
      <c r="AI32">
        <v>0</v>
      </c>
      <c r="AJ32" s="3"/>
      <c r="AK32" s="3"/>
      <c r="AM32" s="3"/>
    </row>
    <row r="33" spans="1:39" x14ac:dyDescent="0.25">
      <c r="A33" s="1">
        <v>43263.332048611097</v>
      </c>
      <c r="B33" s="1">
        <v>43263.345833333296</v>
      </c>
      <c r="C33" s="3" t="s">
        <v>142</v>
      </c>
      <c r="D33" s="3"/>
      <c r="E33">
        <v>60</v>
      </c>
      <c r="F33" s="3"/>
      <c r="G33" s="11" t="s">
        <v>161</v>
      </c>
      <c r="I33" s="3"/>
      <c r="J33" s="3" t="s">
        <v>2295</v>
      </c>
      <c r="L33" s="3"/>
      <c r="M33" s="3" t="s">
        <v>146</v>
      </c>
      <c r="O33" s="3"/>
      <c r="P33" s="3" t="s">
        <v>2343</v>
      </c>
      <c r="R33" s="3"/>
      <c r="S33" s="3" t="s">
        <v>2344</v>
      </c>
      <c r="U33" s="3"/>
      <c r="V33" s="3" t="s">
        <v>2298</v>
      </c>
      <c r="W33">
        <v>20</v>
      </c>
      <c r="X33" s="3"/>
      <c r="Y33" s="3" t="s">
        <v>2309</v>
      </c>
      <c r="Z33">
        <v>0</v>
      </c>
      <c r="AA33" s="3"/>
      <c r="AB33" s="3" t="s">
        <v>2304</v>
      </c>
      <c r="AC33">
        <v>20</v>
      </c>
      <c r="AD33" s="3"/>
      <c r="AE33" s="3" t="s">
        <v>2301</v>
      </c>
      <c r="AF33">
        <v>20</v>
      </c>
      <c r="AG33" s="3"/>
      <c r="AH33" s="3" t="s">
        <v>2310</v>
      </c>
      <c r="AI33">
        <v>0</v>
      </c>
      <c r="AJ33" s="3"/>
      <c r="AK33" s="3"/>
      <c r="AM33" s="3"/>
    </row>
    <row r="34" spans="1:39" x14ac:dyDescent="0.25">
      <c r="A34" s="1">
        <v>43263.346365740697</v>
      </c>
      <c r="B34" s="1">
        <v>43263.556064814802</v>
      </c>
      <c r="C34" s="3" t="s">
        <v>142</v>
      </c>
      <c r="D34" s="3"/>
      <c r="E34">
        <v>80</v>
      </c>
      <c r="F34" s="3"/>
      <c r="G34" s="11" t="s">
        <v>161</v>
      </c>
      <c r="I34" s="3"/>
      <c r="J34" s="3" t="s">
        <v>2295</v>
      </c>
      <c r="L34" s="3"/>
      <c r="M34" s="3" t="s">
        <v>146</v>
      </c>
      <c r="O34" s="3"/>
      <c r="P34" s="3" t="s">
        <v>2350</v>
      </c>
      <c r="R34" s="3"/>
      <c r="S34" s="3" t="s">
        <v>2344</v>
      </c>
      <c r="U34" s="3"/>
      <c r="V34" s="3" t="s">
        <v>2298</v>
      </c>
      <c r="W34">
        <v>20</v>
      </c>
      <c r="X34" s="3"/>
      <c r="Y34" s="3" t="s">
        <v>2299</v>
      </c>
      <c r="Z34">
        <v>20</v>
      </c>
      <c r="AA34" s="3"/>
      <c r="AB34" s="3" t="s">
        <v>2304</v>
      </c>
      <c r="AC34">
        <v>20</v>
      </c>
      <c r="AD34" s="3"/>
      <c r="AE34" s="3" t="s">
        <v>2311</v>
      </c>
      <c r="AF34">
        <v>0</v>
      </c>
      <c r="AG34" s="3"/>
      <c r="AH34" s="3" t="s">
        <v>2302</v>
      </c>
      <c r="AI34">
        <v>20</v>
      </c>
      <c r="AJ34" s="3"/>
      <c r="AK34" s="3"/>
      <c r="AM34" s="3"/>
    </row>
    <row r="35" spans="1:39" x14ac:dyDescent="0.25">
      <c r="A35" s="1">
        <v>43263.384490740696</v>
      </c>
      <c r="B35" s="1">
        <v>43263.388807870397</v>
      </c>
      <c r="C35" s="3" t="s">
        <v>142</v>
      </c>
      <c r="D35" s="3"/>
      <c r="E35">
        <v>80</v>
      </c>
      <c r="F35" s="3"/>
      <c r="G35" s="11" t="s">
        <v>145</v>
      </c>
      <c r="I35" s="3"/>
      <c r="J35" s="3" t="s">
        <v>2295</v>
      </c>
      <c r="L35" s="3"/>
      <c r="M35" s="3" t="s">
        <v>146</v>
      </c>
      <c r="O35" s="3"/>
      <c r="P35" s="3" t="s">
        <v>2345</v>
      </c>
      <c r="R35" s="3"/>
      <c r="S35" s="3" t="s">
        <v>2337</v>
      </c>
      <c r="U35" s="3"/>
      <c r="V35" s="3" t="s">
        <v>2298</v>
      </c>
      <c r="W35">
        <v>20</v>
      </c>
      <c r="X35" s="3"/>
      <c r="Y35" s="3" t="s">
        <v>2299</v>
      </c>
      <c r="Z35">
        <v>20</v>
      </c>
      <c r="AA35" s="3"/>
      <c r="AB35" s="3" t="s">
        <v>2304</v>
      </c>
      <c r="AC35">
        <v>20</v>
      </c>
      <c r="AD35" s="3"/>
      <c r="AE35" s="3" t="s">
        <v>2301</v>
      </c>
      <c r="AF35">
        <v>20</v>
      </c>
      <c r="AG35" s="3"/>
      <c r="AH35" s="3" t="s">
        <v>2312</v>
      </c>
      <c r="AI35">
        <v>0</v>
      </c>
      <c r="AJ35" s="3"/>
      <c r="AK35" s="3" t="s">
        <v>2346</v>
      </c>
      <c r="AM35" s="3"/>
    </row>
    <row r="36" spans="1:39" x14ac:dyDescent="0.25">
      <c r="A36" s="1">
        <v>43263.3899537037</v>
      </c>
      <c r="B36" s="1">
        <v>43263.391805555599</v>
      </c>
      <c r="C36" s="3" t="s">
        <v>142</v>
      </c>
      <c r="D36" s="3"/>
      <c r="E36">
        <v>100</v>
      </c>
      <c r="F36" s="3"/>
      <c r="G36" s="11" t="s">
        <v>145</v>
      </c>
      <c r="I36" s="3"/>
      <c r="J36" s="3" t="s">
        <v>2295</v>
      </c>
      <c r="L36" s="3"/>
      <c r="M36" s="3" t="s">
        <v>146</v>
      </c>
      <c r="O36" s="3"/>
      <c r="P36" s="3" t="s">
        <v>2345</v>
      </c>
      <c r="R36" s="3"/>
      <c r="S36" s="3" t="s">
        <v>2337</v>
      </c>
      <c r="U36" s="3"/>
      <c r="V36" s="3" t="s">
        <v>2298</v>
      </c>
      <c r="W36">
        <v>20</v>
      </c>
      <c r="X36" s="3"/>
      <c r="Y36" s="3" t="s">
        <v>2299</v>
      </c>
      <c r="Z36">
        <v>20</v>
      </c>
      <c r="AA36" s="3"/>
      <c r="AB36" s="3" t="s">
        <v>2304</v>
      </c>
      <c r="AC36">
        <v>20</v>
      </c>
      <c r="AD36" s="3"/>
      <c r="AE36" s="3" t="s">
        <v>2301</v>
      </c>
      <c r="AF36">
        <v>20</v>
      </c>
      <c r="AG36" s="3"/>
      <c r="AH36" s="3" t="s">
        <v>2302</v>
      </c>
      <c r="AI36">
        <v>20</v>
      </c>
      <c r="AJ36" s="3"/>
      <c r="AK36" s="3" t="s">
        <v>2346</v>
      </c>
      <c r="AM36" s="3"/>
    </row>
    <row r="37" spans="1:39" x14ac:dyDescent="0.25">
      <c r="A37" s="1">
        <v>43263.428773148102</v>
      </c>
      <c r="B37" s="1">
        <v>43263.433541666702</v>
      </c>
      <c r="C37" s="3" t="s">
        <v>142</v>
      </c>
      <c r="D37" s="3"/>
      <c r="E37">
        <v>80</v>
      </c>
      <c r="F37" s="3"/>
      <c r="G37" s="11" t="s">
        <v>279</v>
      </c>
      <c r="I37" s="3"/>
      <c r="J37" s="3" t="s">
        <v>255</v>
      </c>
      <c r="L37" s="3"/>
      <c r="M37" s="3" t="s">
        <v>146</v>
      </c>
      <c r="O37" s="3"/>
      <c r="P37" s="3" t="s">
        <v>2347</v>
      </c>
      <c r="R37" s="3"/>
      <c r="S37" s="3" t="s">
        <v>2337</v>
      </c>
      <c r="U37" s="3"/>
      <c r="V37" s="3" t="s">
        <v>2298</v>
      </c>
      <c r="W37">
        <v>20</v>
      </c>
      <c r="X37" s="3"/>
      <c r="Y37" s="3" t="s">
        <v>2309</v>
      </c>
      <c r="Z37">
        <v>0</v>
      </c>
      <c r="AA37" s="3"/>
      <c r="AB37" s="3" t="s">
        <v>2304</v>
      </c>
      <c r="AC37">
        <v>20</v>
      </c>
      <c r="AD37" s="3"/>
      <c r="AE37" s="3" t="s">
        <v>2301</v>
      </c>
      <c r="AF37">
        <v>20</v>
      </c>
      <c r="AG37" s="3"/>
      <c r="AH37" s="3" t="s">
        <v>2302</v>
      </c>
      <c r="AI37">
        <v>20</v>
      </c>
      <c r="AJ37" s="3"/>
      <c r="AK37" s="3"/>
      <c r="AM37" s="3"/>
    </row>
    <row r="38" spans="1:39" x14ac:dyDescent="0.25">
      <c r="A38" s="1">
        <v>43263.506354166697</v>
      </c>
      <c r="B38" s="1">
        <v>43263.515243055597</v>
      </c>
      <c r="C38" s="3" t="s">
        <v>142</v>
      </c>
      <c r="D38" s="3"/>
      <c r="E38">
        <v>100</v>
      </c>
      <c r="F38" s="3"/>
      <c r="G38" s="11" t="s">
        <v>145</v>
      </c>
      <c r="I38" s="3"/>
      <c r="J38" s="3" t="s">
        <v>2295</v>
      </c>
      <c r="L38" s="3"/>
      <c r="M38" s="3" t="s">
        <v>146</v>
      </c>
      <c r="O38" s="3"/>
      <c r="P38" s="3" t="s">
        <v>2349</v>
      </c>
      <c r="R38" s="3"/>
      <c r="S38" s="3" t="s">
        <v>2337</v>
      </c>
      <c r="U38" s="3"/>
      <c r="V38" s="3" t="s">
        <v>2298</v>
      </c>
      <c r="W38">
        <v>20</v>
      </c>
      <c r="X38" s="3"/>
      <c r="Y38" s="3" t="s">
        <v>2299</v>
      </c>
      <c r="Z38">
        <v>20</v>
      </c>
      <c r="AA38" s="3"/>
      <c r="AB38" s="3" t="s">
        <v>2304</v>
      </c>
      <c r="AC38">
        <v>20</v>
      </c>
      <c r="AD38" s="3"/>
      <c r="AE38" s="3" t="s">
        <v>2301</v>
      </c>
      <c r="AF38">
        <v>20</v>
      </c>
      <c r="AG38" s="3"/>
      <c r="AH38" s="3" t="s">
        <v>2302</v>
      </c>
      <c r="AI38">
        <v>20</v>
      </c>
      <c r="AJ38" s="3"/>
      <c r="AK38" s="3"/>
      <c r="AM38" s="3"/>
    </row>
    <row r="39" spans="1:39" x14ac:dyDescent="0.25">
      <c r="A39" s="1">
        <v>43263.5128356481</v>
      </c>
      <c r="B39" s="1">
        <v>43263.515185185199</v>
      </c>
      <c r="C39" s="3" t="s">
        <v>142</v>
      </c>
      <c r="D39" s="3"/>
      <c r="E39">
        <v>100</v>
      </c>
      <c r="F39" s="3"/>
      <c r="G39" s="11" t="s">
        <v>145</v>
      </c>
      <c r="I39" s="3"/>
      <c r="J39" s="3" t="s">
        <v>2295</v>
      </c>
      <c r="L39" s="3"/>
      <c r="M39" s="3" t="s">
        <v>146</v>
      </c>
      <c r="O39" s="3"/>
      <c r="P39" s="3" t="s">
        <v>2348</v>
      </c>
      <c r="R39" s="3"/>
      <c r="S39" s="3" t="s">
        <v>162</v>
      </c>
      <c r="U39" s="3"/>
      <c r="V39" s="3" t="s">
        <v>2298</v>
      </c>
      <c r="W39">
        <v>20</v>
      </c>
      <c r="X39" s="3"/>
      <c r="Y39" s="3" t="s">
        <v>2299</v>
      </c>
      <c r="Z39">
        <v>20</v>
      </c>
      <c r="AA39" s="3"/>
      <c r="AB39" s="3" t="s">
        <v>2304</v>
      </c>
      <c r="AC39">
        <v>20</v>
      </c>
      <c r="AD39" s="3"/>
      <c r="AE39" s="3" t="s">
        <v>2301</v>
      </c>
      <c r="AF39">
        <v>20</v>
      </c>
      <c r="AG39" s="3"/>
      <c r="AH39" s="3" t="s">
        <v>2302</v>
      </c>
      <c r="AI39">
        <v>20</v>
      </c>
      <c r="AJ39" s="3"/>
      <c r="AK39" s="3" t="s">
        <v>2327</v>
      </c>
      <c r="AM39" s="3"/>
    </row>
    <row r="40" spans="1:39" x14ac:dyDescent="0.25">
      <c r="A40" s="1">
        <v>43263.566805555602</v>
      </c>
      <c r="B40" s="1">
        <v>43263.572442129604</v>
      </c>
      <c r="C40" s="3" t="s">
        <v>142</v>
      </c>
      <c r="D40" s="3"/>
      <c r="E40">
        <v>100</v>
      </c>
      <c r="F40" s="3"/>
      <c r="G40" s="11" t="s">
        <v>145</v>
      </c>
      <c r="I40" s="3"/>
      <c r="J40" s="3" t="s">
        <v>2295</v>
      </c>
      <c r="L40" s="3"/>
      <c r="M40" s="3" t="s">
        <v>146</v>
      </c>
      <c r="O40" s="3"/>
      <c r="P40" s="3" t="s">
        <v>2351</v>
      </c>
      <c r="R40" s="3"/>
      <c r="S40" s="3" t="s">
        <v>2337</v>
      </c>
      <c r="U40" s="3"/>
      <c r="V40" s="3" t="s">
        <v>2298</v>
      </c>
      <c r="W40">
        <v>20</v>
      </c>
      <c r="X40" s="3"/>
      <c r="Y40" s="3" t="s">
        <v>2299</v>
      </c>
      <c r="Z40">
        <v>20</v>
      </c>
      <c r="AA40" s="3"/>
      <c r="AB40" s="3" t="s">
        <v>2304</v>
      </c>
      <c r="AC40">
        <v>20</v>
      </c>
      <c r="AD40" s="3"/>
      <c r="AE40" s="3" t="s">
        <v>2301</v>
      </c>
      <c r="AF40">
        <v>20</v>
      </c>
      <c r="AG40" s="3"/>
      <c r="AH40" s="3" t="s">
        <v>2302</v>
      </c>
      <c r="AI40">
        <v>20</v>
      </c>
      <c r="AJ40" s="3"/>
      <c r="AK40" s="3" t="s">
        <v>821</v>
      </c>
      <c r="AM40" s="3"/>
    </row>
    <row r="41" spans="1:39" x14ac:dyDescent="0.25">
      <c r="A41" s="1">
        <v>43263.6157060185</v>
      </c>
      <c r="B41" s="1">
        <v>43263.619965277801</v>
      </c>
      <c r="C41" s="3" t="s">
        <v>142</v>
      </c>
      <c r="D41" s="3"/>
      <c r="E41">
        <v>60</v>
      </c>
      <c r="F41" s="3"/>
      <c r="G41" s="11" t="s">
        <v>161</v>
      </c>
      <c r="I41" s="3"/>
      <c r="J41" s="3" t="s">
        <v>2295</v>
      </c>
      <c r="L41" s="3"/>
      <c r="M41" s="3" t="s">
        <v>146</v>
      </c>
      <c r="O41" s="3"/>
      <c r="P41" s="3" t="s">
        <v>2352</v>
      </c>
      <c r="R41" s="3"/>
      <c r="S41" s="3" t="s">
        <v>2324</v>
      </c>
      <c r="U41" s="3"/>
      <c r="V41" s="3" t="s">
        <v>2298</v>
      </c>
      <c r="W41">
        <v>20</v>
      </c>
      <c r="X41" s="3"/>
      <c r="Y41" s="3" t="s">
        <v>2353</v>
      </c>
      <c r="Z41">
        <v>0</v>
      </c>
      <c r="AA41" s="3"/>
      <c r="AB41" s="3" t="s">
        <v>2304</v>
      </c>
      <c r="AC41">
        <v>20</v>
      </c>
      <c r="AD41" s="3"/>
      <c r="AE41" s="3" t="s">
        <v>2311</v>
      </c>
      <c r="AF41">
        <v>0</v>
      </c>
      <c r="AG41" s="3"/>
      <c r="AH41" s="3" t="s">
        <v>2302</v>
      </c>
      <c r="AI41">
        <v>20</v>
      </c>
      <c r="AJ41" s="3"/>
      <c r="AK41" s="3"/>
      <c r="AM41" s="3"/>
    </row>
    <row r="42" spans="1:39" x14ac:dyDescent="0.25">
      <c r="A42" s="1">
        <v>43263.621331018498</v>
      </c>
      <c r="B42" s="1">
        <v>43263.631261574097</v>
      </c>
      <c r="C42" s="3" t="s">
        <v>142</v>
      </c>
      <c r="D42" s="3"/>
      <c r="E42">
        <v>60</v>
      </c>
      <c r="F42" s="3"/>
      <c r="G42" s="11" t="s">
        <v>161</v>
      </c>
      <c r="I42" s="3"/>
      <c r="J42" s="3" t="s">
        <v>2295</v>
      </c>
      <c r="L42" s="3"/>
      <c r="M42" s="3" t="s">
        <v>146</v>
      </c>
      <c r="O42" s="3"/>
      <c r="P42" s="3" t="s">
        <v>2355</v>
      </c>
      <c r="R42" s="3"/>
      <c r="S42" s="3" t="s">
        <v>2356</v>
      </c>
      <c r="U42" s="3"/>
      <c r="V42" s="3" t="s">
        <v>2298</v>
      </c>
      <c r="W42">
        <v>20</v>
      </c>
      <c r="X42" s="3"/>
      <c r="Y42" s="3" t="s">
        <v>2309</v>
      </c>
      <c r="Z42">
        <v>0</v>
      </c>
      <c r="AA42" s="3"/>
      <c r="AB42" s="3" t="s">
        <v>2304</v>
      </c>
      <c r="AC42">
        <v>20</v>
      </c>
      <c r="AD42" s="3"/>
      <c r="AE42" s="3" t="s">
        <v>2301</v>
      </c>
      <c r="AF42">
        <v>20</v>
      </c>
      <c r="AG42" s="3"/>
      <c r="AH42" s="3" t="s">
        <v>2312</v>
      </c>
      <c r="AI42">
        <v>0</v>
      </c>
      <c r="AJ42" s="3"/>
      <c r="AK42" s="3"/>
      <c r="AM42" s="3"/>
    </row>
    <row r="43" spans="1:39" x14ac:dyDescent="0.25">
      <c r="A43" s="1">
        <v>43263.623009259303</v>
      </c>
      <c r="B43" s="1">
        <v>43263.628333333298</v>
      </c>
      <c r="C43" s="3" t="s">
        <v>142</v>
      </c>
      <c r="D43" s="3"/>
      <c r="E43">
        <v>100</v>
      </c>
      <c r="F43" s="3"/>
      <c r="G43" s="11" t="s">
        <v>279</v>
      </c>
      <c r="I43" s="3"/>
      <c r="J43" s="3" t="s">
        <v>2295</v>
      </c>
      <c r="L43" s="3"/>
      <c r="M43" s="3" t="s">
        <v>146</v>
      </c>
      <c r="O43" s="3"/>
      <c r="P43" s="3" t="s">
        <v>2354</v>
      </c>
      <c r="R43" s="3"/>
      <c r="S43" s="3" t="s">
        <v>2337</v>
      </c>
      <c r="U43" s="3"/>
      <c r="V43" s="3" t="s">
        <v>2298</v>
      </c>
      <c r="W43">
        <v>20</v>
      </c>
      <c r="X43" s="3"/>
      <c r="Y43" s="3" t="s">
        <v>2299</v>
      </c>
      <c r="Z43">
        <v>20</v>
      </c>
      <c r="AA43" s="3"/>
      <c r="AB43" s="3" t="s">
        <v>2304</v>
      </c>
      <c r="AC43">
        <v>20</v>
      </c>
      <c r="AD43" s="3"/>
      <c r="AE43" s="3" t="s">
        <v>2301</v>
      </c>
      <c r="AF43">
        <v>20</v>
      </c>
      <c r="AG43" s="3"/>
      <c r="AH43" s="3" t="s">
        <v>2302</v>
      </c>
      <c r="AI43">
        <v>20</v>
      </c>
      <c r="AJ43" s="3"/>
      <c r="AK43" s="3" t="s">
        <v>836</v>
      </c>
      <c r="AM43" s="3"/>
    </row>
    <row r="44" spans="1:39" x14ac:dyDescent="0.25">
      <c r="A44" s="1">
        <v>43263.840810185196</v>
      </c>
      <c r="B44" s="1">
        <v>43263.844861111102</v>
      </c>
      <c r="C44" s="3" t="s">
        <v>142</v>
      </c>
      <c r="D44" s="3"/>
      <c r="E44">
        <v>80</v>
      </c>
      <c r="F44" s="3"/>
      <c r="G44" s="11" t="s">
        <v>145</v>
      </c>
      <c r="I44" s="3"/>
      <c r="J44" s="3" t="s">
        <v>2295</v>
      </c>
      <c r="L44" s="3"/>
      <c r="M44" s="3" t="s">
        <v>146</v>
      </c>
      <c r="O44" s="3"/>
      <c r="P44" s="3" t="s">
        <v>2357</v>
      </c>
      <c r="R44" s="3"/>
      <c r="S44" s="3" t="s">
        <v>2337</v>
      </c>
      <c r="U44" s="3"/>
      <c r="V44" s="3" t="s">
        <v>2298</v>
      </c>
      <c r="W44">
        <v>20</v>
      </c>
      <c r="X44" s="3"/>
      <c r="Y44" s="3" t="s">
        <v>2299</v>
      </c>
      <c r="Z44">
        <v>20</v>
      </c>
      <c r="AA44" s="3"/>
      <c r="AB44" s="3" t="s">
        <v>2304</v>
      </c>
      <c r="AC44">
        <v>20</v>
      </c>
      <c r="AD44" s="3"/>
      <c r="AE44" s="3" t="s">
        <v>2311</v>
      </c>
      <c r="AF44">
        <v>0</v>
      </c>
      <c r="AG44" s="3"/>
      <c r="AH44" s="3" t="s">
        <v>2302</v>
      </c>
      <c r="AI44">
        <v>20</v>
      </c>
      <c r="AJ44" s="3"/>
      <c r="AK44" s="3"/>
      <c r="AM44" s="3"/>
    </row>
    <row r="45" spans="1:39" x14ac:dyDescent="0.25">
      <c r="A45" s="1">
        <v>43264.706296296303</v>
      </c>
      <c r="B45" s="1">
        <v>43264.708773148101</v>
      </c>
      <c r="C45" s="3" t="s">
        <v>142</v>
      </c>
      <c r="D45" s="3"/>
      <c r="E45">
        <v>60</v>
      </c>
      <c r="F45" s="3"/>
      <c r="G45" s="11" t="s">
        <v>145</v>
      </c>
      <c r="I45" s="3"/>
      <c r="J45" s="3" t="s">
        <v>2295</v>
      </c>
      <c r="L45" s="3"/>
      <c r="M45" s="3" t="s">
        <v>146</v>
      </c>
      <c r="O45" s="3"/>
      <c r="P45" s="3" t="s">
        <v>2358</v>
      </c>
      <c r="R45" s="3"/>
      <c r="S45" s="3" t="s">
        <v>2324</v>
      </c>
      <c r="U45" s="3"/>
      <c r="V45" s="3" t="s">
        <v>2298</v>
      </c>
      <c r="W45">
        <v>20</v>
      </c>
      <c r="X45" s="3"/>
      <c r="Y45" s="3" t="s">
        <v>2299</v>
      </c>
      <c r="Z45">
        <v>20</v>
      </c>
      <c r="AA45" s="3"/>
      <c r="AB45" s="3" t="s">
        <v>2304</v>
      </c>
      <c r="AC45">
        <v>20</v>
      </c>
      <c r="AD45" s="3"/>
      <c r="AE45" s="3" t="s">
        <v>2311</v>
      </c>
      <c r="AF45">
        <v>0</v>
      </c>
      <c r="AG45" s="3"/>
      <c r="AH45" s="3" t="s">
        <v>2312</v>
      </c>
      <c r="AI45">
        <v>0</v>
      </c>
      <c r="AJ45" s="3"/>
      <c r="AK45" s="3"/>
      <c r="AM45" s="3"/>
    </row>
    <row r="46" spans="1:39" x14ac:dyDescent="0.25">
      <c r="A46" s="1">
        <v>43264.7092708333</v>
      </c>
      <c r="B46" s="1">
        <v>43264.7100810185</v>
      </c>
      <c r="C46" s="3" t="s">
        <v>142</v>
      </c>
      <c r="D46" s="3"/>
      <c r="E46">
        <v>80</v>
      </c>
      <c r="F46" s="3"/>
      <c r="G46" s="11" t="s">
        <v>145</v>
      </c>
      <c r="I46" s="3"/>
      <c r="J46" s="3" t="s">
        <v>2295</v>
      </c>
      <c r="L46" s="3"/>
      <c r="M46" s="3" t="s">
        <v>146</v>
      </c>
      <c r="O46" s="3"/>
      <c r="P46" s="3" t="s">
        <v>2358</v>
      </c>
      <c r="R46" s="3"/>
      <c r="S46" s="3" t="s">
        <v>2324</v>
      </c>
      <c r="U46" s="3"/>
      <c r="V46" s="3" t="s">
        <v>2298</v>
      </c>
      <c r="W46">
        <v>20</v>
      </c>
      <c r="X46" s="3"/>
      <c r="Y46" s="3" t="s">
        <v>2299</v>
      </c>
      <c r="Z46">
        <v>20</v>
      </c>
      <c r="AA46" s="3"/>
      <c r="AB46" s="3" t="s">
        <v>2304</v>
      </c>
      <c r="AC46">
        <v>20</v>
      </c>
      <c r="AD46" s="3"/>
      <c r="AE46" s="3" t="s">
        <v>2311</v>
      </c>
      <c r="AF46">
        <v>0</v>
      </c>
      <c r="AG46" s="3"/>
      <c r="AH46" s="3" t="s">
        <v>2302</v>
      </c>
      <c r="AI46">
        <v>20</v>
      </c>
      <c r="AJ46" s="3"/>
      <c r="AK46" s="3" t="s">
        <v>2359</v>
      </c>
      <c r="AM46" s="3"/>
    </row>
    <row r="47" spans="1:39" x14ac:dyDescent="0.25">
      <c r="A47" s="1">
        <v>43264.789386574099</v>
      </c>
      <c r="B47" s="1">
        <v>43264.792361111096</v>
      </c>
      <c r="C47" s="3" t="s">
        <v>142</v>
      </c>
      <c r="D47" s="3"/>
      <c r="E47">
        <v>80</v>
      </c>
      <c r="F47" s="3"/>
      <c r="G47" s="11" t="s">
        <v>279</v>
      </c>
      <c r="I47" s="3"/>
      <c r="J47" s="3" t="s">
        <v>2295</v>
      </c>
      <c r="L47" s="3"/>
      <c r="M47" s="3" t="s">
        <v>146</v>
      </c>
      <c r="O47" s="3"/>
      <c r="P47" s="3" t="s">
        <v>2360</v>
      </c>
      <c r="R47" s="3"/>
      <c r="S47" s="3" t="s">
        <v>2337</v>
      </c>
      <c r="U47" s="3"/>
      <c r="V47" s="3" t="s">
        <v>2298</v>
      </c>
      <c r="W47">
        <v>20</v>
      </c>
      <c r="X47" s="3"/>
      <c r="Y47" s="3" t="s">
        <v>2299</v>
      </c>
      <c r="Z47">
        <v>20</v>
      </c>
      <c r="AA47" s="3"/>
      <c r="AB47" s="3" t="s">
        <v>2304</v>
      </c>
      <c r="AC47">
        <v>20</v>
      </c>
      <c r="AD47" s="3"/>
      <c r="AE47" s="3" t="s">
        <v>2301</v>
      </c>
      <c r="AF47">
        <v>20</v>
      </c>
      <c r="AG47" s="3"/>
      <c r="AH47" s="3" t="s">
        <v>2310</v>
      </c>
      <c r="AI47">
        <v>0</v>
      </c>
      <c r="AJ47" s="3"/>
      <c r="AK47" s="3"/>
      <c r="AM47" s="3"/>
    </row>
    <row r="48" spans="1:39" x14ac:dyDescent="0.25">
      <c r="A48" s="1">
        <v>43266.464270833298</v>
      </c>
      <c r="B48" s="1">
        <v>43266.466446759303</v>
      </c>
      <c r="C48" s="3" t="s">
        <v>142</v>
      </c>
      <c r="D48" s="3"/>
      <c r="E48">
        <v>60</v>
      </c>
      <c r="F48" s="3"/>
      <c r="G48" s="11" t="s">
        <v>472</v>
      </c>
      <c r="I48" s="3"/>
      <c r="J48" s="3" t="s">
        <v>2295</v>
      </c>
      <c r="L48" s="3"/>
      <c r="M48" s="3" t="s">
        <v>197</v>
      </c>
      <c r="O48" s="3"/>
      <c r="P48" s="3" t="s">
        <v>2361</v>
      </c>
      <c r="R48" s="3"/>
      <c r="S48" s="3" t="s">
        <v>2307</v>
      </c>
      <c r="U48" s="3"/>
      <c r="V48" s="3" t="s">
        <v>2298</v>
      </c>
      <c r="W48">
        <v>20</v>
      </c>
      <c r="X48" s="3"/>
      <c r="Y48" s="3" t="s">
        <v>2299</v>
      </c>
      <c r="Z48">
        <v>20</v>
      </c>
      <c r="AA48" s="3"/>
      <c r="AB48" s="3" t="s">
        <v>2304</v>
      </c>
      <c r="AC48">
        <v>20</v>
      </c>
      <c r="AD48" s="3"/>
      <c r="AE48" s="3" t="s">
        <v>2311</v>
      </c>
      <c r="AF48">
        <v>0</v>
      </c>
      <c r="AG48" s="3"/>
      <c r="AH48" s="3" t="s">
        <v>2310</v>
      </c>
      <c r="AI48">
        <v>0</v>
      </c>
      <c r="AJ48" s="3"/>
      <c r="AK48" s="3"/>
      <c r="AM48" s="3"/>
    </row>
    <row r="49" spans="1:39" x14ac:dyDescent="0.25">
      <c r="A49" s="1">
        <v>43266.579965277801</v>
      </c>
      <c r="B49" s="1">
        <v>43266.583356481497</v>
      </c>
      <c r="C49" s="3" t="s">
        <v>142</v>
      </c>
      <c r="D49" s="3"/>
      <c r="E49">
        <v>100</v>
      </c>
      <c r="F49" s="3"/>
      <c r="G49" s="11" t="s">
        <v>472</v>
      </c>
      <c r="I49" s="3"/>
      <c r="J49" s="3" t="s">
        <v>2295</v>
      </c>
      <c r="L49" s="3"/>
      <c r="M49" s="3" t="s">
        <v>197</v>
      </c>
      <c r="O49" s="3"/>
      <c r="P49" s="3" t="s">
        <v>2361</v>
      </c>
      <c r="R49" s="3"/>
      <c r="S49" s="3" t="s">
        <v>2362</v>
      </c>
      <c r="U49" s="3"/>
      <c r="V49" s="3" t="s">
        <v>2298</v>
      </c>
      <c r="W49">
        <v>20</v>
      </c>
      <c r="X49" s="3"/>
      <c r="Y49" s="3" t="s">
        <v>2299</v>
      </c>
      <c r="Z49">
        <v>20</v>
      </c>
      <c r="AA49" s="3"/>
      <c r="AB49" s="3" t="s">
        <v>2304</v>
      </c>
      <c r="AC49">
        <v>20</v>
      </c>
      <c r="AD49" s="3"/>
      <c r="AE49" s="3" t="s">
        <v>2301</v>
      </c>
      <c r="AF49">
        <v>20</v>
      </c>
      <c r="AG49" s="3"/>
      <c r="AH49" s="3" t="s">
        <v>2302</v>
      </c>
      <c r="AI49">
        <v>20</v>
      </c>
      <c r="AJ49" s="3"/>
      <c r="AK49" s="3"/>
      <c r="AM49" s="3"/>
    </row>
    <row r="50" spans="1:39" x14ac:dyDescent="0.25">
      <c r="A50" s="1">
        <v>43266.583587963003</v>
      </c>
      <c r="B50" s="1">
        <v>43266.586307870399</v>
      </c>
      <c r="C50" s="3" t="s">
        <v>142</v>
      </c>
      <c r="D50" s="3"/>
      <c r="E50">
        <v>100</v>
      </c>
      <c r="F50" s="3"/>
      <c r="G50" s="11" t="s">
        <v>472</v>
      </c>
      <c r="I50" s="3"/>
      <c r="J50" s="3" t="s">
        <v>2295</v>
      </c>
      <c r="L50" s="3"/>
      <c r="M50" s="3" t="s">
        <v>197</v>
      </c>
      <c r="O50" s="3"/>
      <c r="P50" s="3" t="s">
        <v>2361</v>
      </c>
      <c r="R50" s="3"/>
      <c r="S50" s="3" t="s">
        <v>2362</v>
      </c>
      <c r="U50" s="3"/>
      <c r="V50" s="3" t="s">
        <v>2298</v>
      </c>
      <c r="W50">
        <v>20</v>
      </c>
      <c r="X50" s="3"/>
      <c r="Y50" s="3" t="s">
        <v>2299</v>
      </c>
      <c r="Z50">
        <v>20</v>
      </c>
      <c r="AA50" s="3"/>
      <c r="AB50" s="3" t="s">
        <v>2304</v>
      </c>
      <c r="AC50">
        <v>20</v>
      </c>
      <c r="AD50" s="3"/>
      <c r="AE50" s="3" t="s">
        <v>2301</v>
      </c>
      <c r="AF50">
        <v>20</v>
      </c>
      <c r="AG50" s="3"/>
      <c r="AH50" s="3" t="s">
        <v>2302</v>
      </c>
      <c r="AI50">
        <v>20</v>
      </c>
      <c r="AJ50" s="3"/>
      <c r="AK50" s="3"/>
      <c r="AM50" s="3"/>
    </row>
    <row r="51" spans="1:39" x14ac:dyDescent="0.25">
      <c r="A51" s="1">
        <v>43266.586446759298</v>
      </c>
      <c r="B51" s="1">
        <v>43266.595069444404</v>
      </c>
      <c r="C51" s="3" t="s">
        <v>142</v>
      </c>
      <c r="D51" s="3"/>
      <c r="E51">
        <v>100</v>
      </c>
      <c r="F51" s="3"/>
      <c r="G51" s="11" t="s">
        <v>472</v>
      </c>
      <c r="I51" s="3"/>
      <c r="J51" s="3" t="s">
        <v>2295</v>
      </c>
      <c r="L51" s="3"/>
      <c r="M51" s="3" t="s">
        <v>197</v>
      </c>
      <c r="O51" s="3"/>
      <c r="P51" s="3" t="s">
        <v>2361</v>
      </c>
      <c r="R51" s="3"/>
      <c r="S51" s="3" t="s">
        <v>2307</v>
      </c>
      <c r="U51" s="3"/>
      <c r="V51" s="3" t="s">
        <v>2298</v>
      </c>
      <c r="W51">
        <v>20</v>
      </c>
      <c r="X51" s="3"/>
      <c r="Y51" s="3" t="s">
        <v>2299</v>
      </c>
      <c r="Z51">
        <v>20</v>
      </c>
      <c r="AA51" s="3"/>
      <c r="AB51" s="3" t="s">
        <v>2304</v>
      </c>
      <c r="AC51">
        <v>20</v>
      </c>
      <c r="AD51" s="3"/>
      <c r="AE51" s="3" t="s">
        <v>2301</v>
      </c>
      <c r="AF51">
        <v>20</v>
      </c>
      <c r="AG51" s="3"/>
      <c r="AH51" s="3" t="s">
        <v>2302</v>
      </c>
      <c r="AI51">
        <v>20</v>
      </c>
      <c r="AJ51" s="3"/>
      <c r="AK51" s="3"/>
      <c r="AM51" s="3"/>
    </row>
    <row r="52" spans="1:39" x14ac:dyDescent="0.25">
      <c r="A52" s="1">
        <v>43266.595185185201</v>
      </c>
      <c r="B52" s="1">
        <v>43266.600995370398</v>
      </c>
      <c r="C52" s="3" t="s">
        <v>142</v>
      </c>
      <c r="D52" s="3"/>
      <c r="E52">
        <v>60</v>
      </c>
      <c r="F52" s="3"/>
      <c r="G52" s="11" t="s">
        <v>472</v>
      </c>
      <c r="I52" s="3"/>
      <c r="J52" s="3" t="s">
        <v>2295</v>
      </c>
      <c r="L52" s="3"/>
      <c r="M52" s="3" t="s">
        <v>197</v>
      </c>
      <c r="O52" s="3"/>
      <c r="P52" s="3" t="s">
        <v>2363</v>
      </c>
      <c r="R52" s="3"/>
      <c r="S52" s="3" t="s">
        <v>2362</v>
      </c>
      <c r="U52" s="3"/>
      <c r="V52" s="3" t="s">
        <v>2298</v>
      </c>
      <c r="W52">
        <v>20</v>
      </c>
      <c r="X52" s="3"/>
      <c r="Y52" s="3" t="s">
        <v>2309</v>
      </c>
      <c r="Z52">
        <v>0</v>
      </c>
      <c r="AA52" s="3"/>
      <c r="AB52" s="3" t="s">
        <v>2304</v>
      </c>
      <c r="AC52">
        <v>20</v>
      </c>
      <c r="AD52" s="3"/>
      <c r="AE52" s="3" t="s">
        <v>2311</v>
      </c>
      <c r="AF52">
        <v>0</v>
      </c>
      <c r="AG52" s="3"/>
      <c r="AH52" s="3" t="s">
        <v>2302</v>
      </c>
      <c r="AI52">
        <v>20</v>
      </c>
      <c r="AJ52" s="3"/>
      <c r="AK52" s="3"/>
      <c r="AM52" s="3"/>
    </row>
    <row r="53" spans="1:39" x14ac:dyDescent="0.25">
      <c r="A53" s="1">
        <v>43266.602662037003</v>
      </c>
      <c r="B53" s="1">
        <v>43266.6162847222</v>
      </c>
      <c r="C53" s="3" t="s">
        <v>142</v>
      </c>
      <c r="D53" s="3"/>
      <c r="E53">
        <v>60</v>
      </c>
      <c r="F53" s="3"/>
      <c r="G53" s="11" t="s">
        <v>472</v>
      </c>
      <c r="I53" s="3"/>
      <c r="J53" s="3" t="s">
        <v>2295</v>
      </c>
      <c r="L53" s="3"/>
      <c r="M53" s="3" t="s">
        <v>168</v>
      </c>
      <c r="O53" s="3"/>
      <c r="P53" s="3" t="s">
        <v>2361</v>
      </c>
      <c r="R53" s="3"/>
      <c r="S53" s="3" t="s">
        <v>171</v>
      </c>
      <c r="U53" s="3"/>
      <c r="V53" s="3" t="s">
        <v>2298</v>
      </c>
      <c r="W53">
        <v>20</v>
      </c>
      <c r="X53" s="3"/>
      <c r="Y53" s="3" t="s">
        <v>2299</v>
      </c>
      <c r="Z53">
        <v>20</v>
      </c>
      <c r="AA53" s="3"/>
      <c r="AB53" s="3" t="s">
        <v>2364</v>
      </c>
      <c r="AC53">
        <v>0</v>
      </c>
      <c r="AD53" s="3"/>
      <c r="AE53" s="3" t="s">
        <v>2301</v>
      </c>
      <c r="AF53">
        <v>20</v>
      </c>
      <c r="AG53" s="3"/>
      <c r="AH53" s="3" t="s">
        <v>2312</v>
      </c>
      <c r="AI53">
        <v>0</v>
      </c>
      <c r="AJ53" s="3"/>
      <c r="AK53" s="3"/>
      <c r="AM53" s="3"/>
    </row>
    <row r="54" spans="1:39" x14ac:dyDescent="0.25">
      <c r="A54" s="1">
        <v>43266.620914351901</v>
      </c>
      <c r="B54" s="1">
        <v>43266.623391203699</v>
      </c>
      <c r="C54" s="3" t="s">
        <v>142</v>
      </c>
      <c r="D54" s="3"/>
      <c r="E54">
        <v>60</v>
      </c>
      <c r="F54" s="3"/>
      <c r="G54" s="11" t="s">
        <v>472</v>
      </c>
      <c r="I54" s="3"/>
      <c r="J54" s="3" t="s">
        <v>2295</v>
      </c>
      <c r="L54" s="3"/>
      <c r="M54" s="3" t="s">
        <v>197</v>
      </c>
      <c r="O54" s="3"/>
      <c r="P54" s="3" t="s">
        <v>2361</v>
      </c>
      <c r="R54" s="3"/>
      <c r="S54" s="3" t="s">
        <v>2365</v>
      </c>
      <c r="U54" s="3"/>
      <c r="V54" s="3" t="s">
        <v>2298</v>
      </c>
      <c r="W54">
        <v>20</v>
      </c>
      <c r="X54" s="3"/>
      <c r="Y54" s="3" t="s">
        <v>2299</v>
      </c>
      <c r="Z54">
        <v>20</v>
      </c>
      <c r="AA54" s="3"/>
      <c r="AB54" s="3" t="s">
        <v>2304</v>
      </c>
      <c r="AC54">
        <v>20</v>
      </c>
      <c r="AD54" s="3"/>
      <c r="AE54" s="3" t="s">
        <v>2311</v>
      </c>
      <c r="AF54">
        <v>0</v>
      </c>
      <c r="AG54" s="3"/>
      <c r="AH54" s="3" t="s">
        <v>2310</v>
      </c>
      <c r="AI54">
        <v>0</v>
      </c>
      <c r="AJ54" s="3"/>
      <c r="AK54" s="3"/>
      <c r="AM54" s="3"/>
    </row>
    <row r="55" spans="1:39" x14ac:dyDescent="0.25">
      <c r="A55" s="1">
        <v>43269.496701388904</v>
      </c>
      <c r="B55" s="1">
        <v>43269.500381944403</v>
      </c>
      <c r="C55" s="3" t="s">
        <v>142</v>
      </c>
      <c r="D55" s="3"/>
      <c r="E55">
        <v>60</v>
      </c>
      <c r="F55" s="3"/>
      <c r="G55" s="11" t="s">
        <v>508</v>
      </c>
      <c r="I55" s="3"/>
      <c r="J55" s="3" t="s">
        <v>2295</v>
      </c>
      <c r="L55" s="3"/>
      <c r="M55" s="3" t="s">
        <v>257</v>
      </c>
      <c r="O55" s="3"/>
      <c r="P55" s="3" t="s">
        <v>2366</v>
      </c>
      <c r="R55" s="3"/>
      <c r="S55" s="3" t="s">
        <v>339</v>
      </c>
      <c r="U55" s="3"/>
      <c r="V55" s="3" t="s">
        <v>2298</v>
      </c>
      <c r="W55">
        <v>20</v>
      </c>
      <c r="X55" s="3"/>
      <c r="Y55" s="3" t="s">
        <v>2353</v>
      </c>
      <c r="Z55">
        <v>0</v>
      </c>
      <c r="AA55" s="3"/>
      <c r="AB55" s="3" t="s">
        <v>2300</v>
      </c>
      <c r="AC55">
        <v>0</v>
      </c>
      <c r="AD55" s="3"/>
      <c r="AE55" s="3" t="s">
        <v>2301</v>
      </c>
      <c r="AF55">
        <v>20</v>
      </c>
      <c r="AG55" s="3"/>
      <c r="AH55" s="3" t="s">
        <v>2302</v>
      </c>
      <c r="AI55">
        <v>20</v>
      </c>
      <c r="AJ55" s="3"/>
      <c r="AK55" s="3"/>
      <c r="AM55" s="3"/>
    </row>
    <row r="56" spans="1:39" x14ac:dyDescent="0.25">
      <c r="A56" s="1">
        <v>43269.500555555598</v>
      </c>
      <c r="B56" s="1">
        <v>43269.503726851901</v>
      </c>
      <c r="C56" s="3" t="s">
        <v>142</v>
      </c>
      <c r="D56" s="3"/>
      <c r="E56">
        <v>80</v>
      </c>
      <c r="F56" s="3"/>
      <c r="G56" s="11" t="s">
        <v>508</v>
      </c>
      <c r="I56" s="3"/>
      <c r="J56" s="3" t="s">
        <v>2295</v>
      </c>
      <c r="L56" s="3"/>
      <c r="M56" s="3" t="s">
        <v>257</v>
      </c>
      <c r="O56" s="3"/>
      <c r="P56" s="3" t="s">
        <v>2343</v>
      </c>
      <c r="R56" s="3"/>
      <c r="S56" s="3" t="s">
        <v>190</v>
      </c>
      <c r="U56" s="3"/>
      <c r="V56" s="3" t="s">
        <v>2298</v>
      </c>
      <c r="W56">
        <v>20</v>
      </c>
      <c r="X56" s="3"/>
      <c r="Y56" s="3" t="s">
        <v>2299</v>
      </c>
      <c r="Z56">
        <v>20</v>
      </c>
      <c r="AA56" s="3"/>
      <c r="AB56" s="3" t="s">
        <v>2300</v>
      </c>
      <c r="AC56">
        <v>0</v>
      </c>
      <c r="AD56" s="3"/>
      <c r="AE56" s="3" t="s">
        <v>2301</v>
      </c>
      <c r="AF56">
        <v>20</v>
      </c>
      <c r="AG56" s="3"/>
      <c r="AH56" s="3" t="s">
        <v>2302</v>
      </c>
      <c r="AI56">
        <v>20</v>
      </c>
      <c r="AJ56" s="3"/>
      <c r="AK56" s="3"/>
      <c r="AM56" s="3"/>
    </row>
    <row r="57" spans="1:39" x14ac:dyDescent="0.25">
      <c r="A57" s="1">
        <v>43269.503935185203</v>
      </c>
      <c r="B57" s="1">
        <v>43269.509201388901</v>
      </c>
      <c r="C57" s="3" t="s">
        <v>142</v>
      </c>
      <c r="D57" s="3"/>
      <c r="E57">
        <v>80</v>
      </c>
      <c r="F57" s="3"/>
      <c r="G57" s="11" t="s">
        <v>508</v>
      </c>
      <c r="I57" s="3"/>
      <c r="J57" s="3" t="s">
        <v>2295</v>
      </c>
      <c r="L57" s="3"/>
      <c r="M57" s="3" t="s">
        <v>257</v>
      </c>
      <c r="O57" s="3"/>
      <c r="P57" s="3" t="s">
        <v>2367</v>
      </c>
      <c r="R57" s="3"/>
      <c r="S57" s="3" t="s">
        <v>339</v>
      </c>
      <c r="U57" s="3"/>
      <c r="V57" s="3" t="s">
        <v>2298</v>
      </c>
      <c r="W57">
        <v>20</v>
      </c>
      <c r="X57" s="3"/>
      <c r="Y57" s="3" t="s">
        <v>2299</v>
      </c>
      <c r="Z57">
        <v>20</v>
      </c>
      <c r="AA57" s="3"/>
      <c r="AB57" s="3" t="s">
        <v>2304</v>
      </c>
      <c r="AC57">
        <v>20</v>
      </c>
      <c r="AD57" s="3"/>
      <c r="AE57" s="3" t="s">
        <v>2311</v>
      </c>
      <c r="AF57">
        <v>0</v>
      </c>
      <c r="AG57" s="3"/>
      <c r="AH57" s="3" t="s">
        <v>2302</v>
      </c>
      <c r="AI57">
        <v>20</v>
      </c>
      <c r="AJ57" s="3"/>
      <c r="AK57" s="3" t="s">
        <v>2368</v>
      </c>
      <c r="AM57" s="3"/>
    </row>
    <row r="58" spans="1:39" x14ac:dyDescent="0.25">
      <c r="A58" s="1">
        <v>43270.361481481501</v>
      </c>
      <c r="B58" s="1">
        <v>43270.369722222204</v>
      </c>
      <c r="C58" s="3" t="s">
        <v>142</v>
      </c>
      <c r="D58" s="3"/>
      <c r="E58">
        <v>100</v>
      </c>
      <c r="F58" s="3"/>
      <c r="G58" s="11" t="s">
        <v>508</v>
      </c>
      <c r="I58" s="3"/>
      <c r="J58" s="3" t="s">
        <v>2295</v>
      </c>
      <c r="L58" s="3"/>
      <c r="M58" s="3" t="s">
        <v>257</v>
      </c>
      <c r="O58" s="3"/>
      <c r="P58" s="3" t="s">
        <v>2369</v>
      </c>
      <c r="R58" s="3"/>
      <c r="S58" s="3" t="s">
        <v>339</v>
      </c>
      <c r="U58" s="3"/>
      <c r="V58" s="3" t="s">
        <v>2298</v>
      </c>
      <c r="W58">
        <v>20</v>
      </c>
      <c r="X58" s="3"/>
      <c r="Y58" s="3" t="s">
        <v>2299</v>
      </c>
      <c r="Z58">
        <v>20</v>
      </c>
      <c r="AA58" s="3"/>
      <c r="AB58" s="3" t="s">
        <v>2304</v>
      </c>
      <c r="AC58">
        <v>20</v>
      </c>
      <c r="AD58" s="3"/>
      <c r="AE58" s="3" t="s">
        <v>2301</v>
      </c>
      <c r="AF58">
        <v>20</v>
      </c>
      <c r="AG58" s="3"/>
      <c r="AH58" s="3" t="s">
        <v>2302</v>
      </c>
      <c r="AI58">
        <v>20</v>
      </c>
      <c r="AJ58" s="3"/>
      <c r="AK58" s="3" t="s">
        <v>2370</v>
      </c>
      <c r="AM58" s="3"/>
    </row>
    <row r="59" spans="1:39" x14ac:dyDescent="0.25">
      <c r="A59" s="1">
        <v>43270.5413541667</v>
      </c>
      <c r="B59" s="1">
        <v>43270.544560185197</v>
      </c>
      <c r="C59" s="3" t="s">
        <v>142</v>
      </c>
      <c r="D59" s="3"/>
      <c r="E59">
        <v>20</v>
      </c>
      <c r="F59" s="3"/>
      <c r="G59" s="11" t="s">
        <v>508</v>
      </c>
      <c r="I59" s="3"/>
      <c r="J59" s="3" t="s">
        <v>2295</v>
      </c>
      <c r="L59" s="3"/>
      <c r="M59" s="3" t="s">
        <v>257</v>
      </c>
      <c r="O59" s="3"/>
      <c r="P59" s="3" t="s">
        <v>2371</v>
      </c>
      <c r="R59" s="3"/>
      <c r="S59" s="3" t="s">
        <v>339</v>
      </c>
      <c r="U59" s="3"/>
      <c r="V59" s="3" t="s">
        <v>2298</v>
      </c>
      <c r="W59">
        <v>20</v>
      </c>
      <c r="X59" s="3"/>
      <c r="Y59" s="3" t="s">
        <v>2309</v>
      </c>
      <c r="Z59">
        <v>0</v>
      </c>
      <c r="AA59" s="3"/>
      <c r="AB59" s="3" t="s">
        <v>2300</v>
      </c>
      <c r="AC59">
        <v>0</v>
      </c>
      <c r="AD59" s="3"/>
      <c r="AE59" s="3" t="s">
        <v>2311</v>
      </c>
      <c r="AF59">
        <v>0</v>
      </c>
      <c r="AG59" s="3"/>
      <c r="AH59" s="3" t="s">
        <v>2310</v>
      </c>
      <c r="AI59">
        <v>0</v>
      </c>
      <c r="AJ59" s="3"/>
      <c r="AK59" s="3"/>
      <c r="AM59" s="3"/>
    </row>
    <row r="60" spans="1:39" x14ac:dyDescent="0.25">
      <c r="A60" s="1">
        <v>43270.555115740703</v>
      </c>
      <c r="B60" s="1">
        <v>43270.560694444401</v>
      </c>
      <c r="C60" s="3" t="s">
        <v>142</v>
      </c>
      <c r="D60" s="3"/>
      <c r="E60">
        <v>60</v>
      </c>
      <c r="F60" s="3"/>
      <c r="G60" s="11" t="s">
        <v>508</v>
      </c>
      <c r="I60" s="3"/>
      <c r="J60" s="3" t="s">
        <v>2295</v>
      </c>
      <c r="L60" s="3"/>
      <c r="M60" s="3" t="s">
        <v>257</v>
      </c>
      <c r="O60" s="3"/>
      <c r="P60" s="3" t="s">
        <v>2372</v>
      </c>
      <c r="R60" s="3"/>
      <c r="S60" s="3" t="s">
        <v>339</v>
      </c>
      <c r="U60" s="3"/>
      <c r="V60" s="3" t="s">
        <v>2373</v>
      </c>
      <c r="W60">
        <v>0</v>
      </c>
      <c r="X60" s="3"/>
      <c r="Y60" s="3" t="s">
        <v>2299</v>
      </c>
      <c r="Z60">
        <v>20</v>
      </c>
      <c r="AA60" s="3"/>
      <c r="AB60" s="3" t="s">
        <v>2304</v>
      </c>
      <c r="AC60">
        <v>20</v>
      </c>
      <c r="AD60" s="3"/>
      <c r="AE60" s="3" t="s">
        <v>2301</v>
      </c>
      <c r="AF60">
        <v>20</v>
      </c>
      <c r="AG60" s="3"/>
      <c r="AH60" s="3" t="s">
        <v>2310</v>
      </c>
      <c r="AI60">
        <v>0</v>
      </c>
      <c r="AJ60" s="3"/>
      <c r="AK60" s="3" t="s">
        <v>2374</v>
      </c>
      <c r="AM60" s="3"/>
    </row>
    <row r="61" spans="1:39" x14ac:dyDescent="0.25">
      <c r="A61" s="1">
        <v>43270.561724537001</v>
      </c>
      <c r="B61" s="1">
        <v>43270.565740740698</v>
      </c>
      <c r="C61" s="3" t="s">
        <v>142</v>
      </c>
      <c r="D61" s="3"/>
      <c r="E61">
        <v>60</v>
      </c>
      <c r="F61" s="3"/>
      <c r="G61" s="11" t="s">
        <v>508</v>
      </c>
      <c r="I61" s="3"/>
      <c r="J61" s="3" t="s">
        <v>2295</v>
      </c>
      <c r="L61" s="3"/>
      <c r="M61" s="3" t="s">
        <v>257</v>
      </c>
      <c r="O61" s="3"/>
      <c r="P61" s="3" t="s">
        <v>2375</v>
      </c>
      <c r="R61" s="3"/>
      <c r="S61" s="3" t="s">
        <v>190</v>
      </c>
      <c r="U61" s="3"/>
      <c r="V61" s="3" t="s">
        <v>2373</v>
      </c>
      <c r="W61">
        <v>0</v>
      </c>
      <c r="X61" s="3"/>
      <c r="Y61" s="3" t="s">
        <v>2299</v>
      </c>
      <c r="Z61">
        <v>20</v>
      </c>
      <c r="AA61" s="3"/>
      <c r="AB61" s="3" t="s">
        <v>2304</v>
      </c>
      <c r="AC61">
        <v>20</v>
      </c>
      <c r="AD61" s="3"/>
      <c r="AE61" s="3" t="s">
        <v>2301</v>
      </c>
      <c r="AF61">
        <v>20</v>
      </c>
      <c r="AG61" s="3"/>
      <c r="AH61" s="3" t="s">
        <v>2310</v>
      </c>
      <c r="AI61">
        <v>0</v>
      </c>
      <c r="AJ61" s="3"/>
      <c r="AK61" s="3"/>
      <c r="AM61" s="3"/>
    </row>
    <row r="62" spans="1:39" x14ac:dyDescent="0.25">
      <c r="A62" s="1">
        <v>43270.580740740697</v>
      </c>
      <c r="B62" s="1">
        <v>43270.583831018499</v>
      </c>
      <c r="C62" s="3" t="s">
        <v>142</v>
      </c>
      <c r="D62" s="3"/>
      <c r="E62">
        <v>40</v>
      </c>
      <c r="F62" s="3"/>
      <c r="G62" s="11" t="s">
        <v>508</v>
      </c>
      <c r="I62" s="3"/>
      <c r="J62" s="3" t="s">
        <v>2295</v>
      </c>
      <c r="L62" s="3"/>
      <c r="M62" s="3" t="s">
        <v>257</v>
      </c>
      <c r="O62" s="3"/>
      <c r="P62" s="3" t="s">
        <v>2343</v>
      </c>
      <c r="R62" s="3"/>
      <c r="S62" s="3" t="s">
        <v>2376</v>
      </c>
      <c r="U62" s="3"/>
      <c r="V62" s="3" t="s">
        <v>2373</v>
      </c>
      <c r="W62">
        <v>0</v>
      </c>
      <c r="X62" s="3"/>
      <c r="Y62" s="3" t="s">
        <v>2309</v>
      </c>
      <c r="Z62">
        <v>0</v>
      </c>
      <c r="AA62" s="3"/>
      <c r="AB62" s="3" t="s">
        <v>2304</v>
      </c>
      <c r="AC62">
        <v>20</v>
      </c>
      <c r="AD62" s="3"/>
      <c r="AE62" s="3" t="s">
        <v>2301</v>
      </c>
      <c r="AF62">
        <v>20</v>
      </c>
      <c r="AG62" s="3"/>
      <c r="AH62" s="3" t="s">
        <v>2312</v>
      </c>
      <c r="AI62">
        <v>0</v>
      </c>
      <c r="AJ62" s="3"/>
      <c r="AK62" s="3"/>
      <c r="AM62" s="3"/>
    </row>
    <row r="63" spans="1:39" x14ac:dyDescent="0.25">
      <c r="A63" s="1">
        <v>43270.585625</v>
      </c>
      <c r="B63" s="1">
        <v>43270.598738425899</v>
      </c>
      <c r="C63" s="3" t="s">
        <v>142</v>
      </c>
      <c r="D63" s="3"/>
      <c r="E63">
        <v>80</v>
      </c>
      <c r="F63" s="3"/>
      <c r="G63" s="11" t="s">
        <v>508</v>
      </c>
      <c r="I63" s="3"/>
      <c r="J63" s="3" t="s">
        <v>2295</v>
      </c>
      <c r="L63" s="3"/>
      <c r="M63" s="3" t="s">
        <v>257</v>
      </c>
      <c r="O63" s="3"/>
      <c r="P63" s="3" t="s">
        <v>2377</v>
      </c>
      <c r="R63" s="3"/>
      <c r="S63" s="3" t="s">
        <v>2356</v>
      </c>
      <c r="U63" s="3"/>
      <c r="V63" s="3" t="s">
        <v>2298</v>
      </c>
      <c r="W63">
        <v>20</v>
      </c>
      <c r="X63" s="3"/>
      <c r="Y63" s="3" t="s">
        <v>2299</v>
      </c>
      <c r="Z63">
        <v>20</v>
      </c>
      <c r="AA63" s="3"/>
      <c r="AB63" s="3" t="s">
        <v>2304</v>
      </c>
      <c r="AC63">
        <v>20</v>
      </c>
      <c r="AD63" s="3"/>
      <c r="AE63" s="3" t="s">
        <v>2301</v>
      </c>
      <c r="AF63">
        <v>20</v>
      </c>
      <c r="AG63" s="3"/>
      <c r="AH63" s="3" t="s">
        <v>2312</v>
      </c>
      <c r="AI63">
        <v>0</v>
      </c>
      <c r="AJ63" s="3"/>
      <c r="AK63" s="3"/>
      <c r="AM63" s="3"/>
    </row>
    <row r="64" spans="1:39" x14ac:dyDescent="0.25">
      <c r="A64" s="1">
        <v>43270.598958333299</v>
      </c>
      <c r="B64" s="1">
        <v>43270.6417013889</v>
      </c>
      <c r="C64" s="3" t="s">
        <v>142</v>
      </c>
      <c r="D64" s="3"/>
      <c r="E64">
        <v>100</v>
      </c>
      <c r="F64" s="3"/>
      <c r="G64" s="11" t="s">
        <v>508</v>
      </c>
      <c r="I64" s="3"/>
      <c r="J64" s="3" t="s">
        <v>2295</v>
      </c>
      <c r="L64" s="3"/>
      <c r="M64" s="3" t="s">
        <v>257</v>
      </c>
      <c r="O64" s="3"/>
      <c r="P64" s="3" t="s">
        <v>2377</v>
      </c>
      <c r="R64" s="3"/>
      <c r="S64" s="3" t="s">
        <v>339</v>
      </c>
      <c r="U64" s="3"/>
      <c r="V64" s="3" t="s">
        <v>2298</v>
      </c>
      <c r="W64">
        <v>20</v>
      </c>
      <c r="X64" s="3"/>
      <c r="Y64" s="3" t="s">
        <v>2299</v>
      </c>
      <c r="Z64">
        <v>20</v>
      </c>
      <c r="AA64" s="3"/>
      <c r="AB64" s="3" t="s">
        <v>2304</v>
      </c>
      <c r="AC64">
        <v>20</v>
      </c>
      <c r="AD64" s="3"/>
      <c r="AE64" s="3" t="s">
        <v>2301</v>
      </c>
      <c r="AF64">
        <v>20</v>
      </c>
      <c r="AG64" s="3"/>
      <c r="AH64" s="3" t="s">
        <v>2302</v>
      </c>
      <c r="AI64">
        <v>20</v>
      </c>
      <c r="AJ64" s="3"/>
      <c r="AK64" s="3"/>
      <c r="AM64" s="3"/>
    </row>
    <row r="65" spans="1:39" x14ac:dyDescent="0.25">
      <c r="A65" s="1">
        <v>43270.640439814801</v>
      </c>
      <c r="B65" s="1">
        <v>43270.643310185202</v>
      </c>
      <c r="C65" s="3" t="s">
        <v>142</v>
      </c>
      <c r="D65" s="3"/>
      <c r="E65">
        <v>80</v>
      </c>
      <c r="F65" s="3"/>
      <c r="G65" s="11">
        <v>2483</v>
      </c>
      <c r="I65" s="3"/>
      <c r="J65" s="3" t="s">
        <v>2295</v>
      </c>
      <c r="L65" s="3"/>
      <c r="M65" s="3" t="s">
        <v>146</v>
      </c>
      <c r="O65" s="3"/>
      <c r="P65" s="3" t="s">
        <v>2378</v>
      </c>
      <c r="R65" s="3"/>
      <c r="S65" s="3" t="s">
        <v>2337</v>
      </c>
      <c r="U65" s="3"/>
      <c r="V65" s="3" t="s">
        <v>2298</v>
      </c>
      <c r="W65">
        <v>20</v>
      </c>
      <c r="X65" s="3"/>
      <c r="Y65" s="3" t="s">
        <v>2309</v>
      </c>
      <c r="Z65">
        <v>0</v>
      </c>
      <c r="AA65" s="3"/>
      <c r="AB65" s="3" t="s">
        <v>2304</v>
      </c>
      <c r="AC65">
        <v>20</v>
      </c>
      <c r="AD65" s="3"/>
      <c r="AE65" s="3" t="s">
        <v>2301</v>
      </c>
      <c r="AF65">
        <v>20</v>
      </c>
      <c r="AG65" s="3"/>
      <c r="AH65" s="3" t="s">
        <v>2302</v>
      </c>
      <c r="AI65">
        <v>20</v>
      </c>
      <c r="AJ65" s="3"/>
      <c r="AK65" s="3"/>
      <c r="AM65" s="3"/>
    </row>
    <row r="66" spans="1:39" x14ac:dyDescent="0.25">
      <c r="A66" s="1">
        <v>43271.447094907402</v>
      </c>
      <c r="B66" s="1">
        <v>43271.449583333299</v>
      </c>
      <c r="C66" s="3" t="s">
        <v>142</v>
      </c>
      <c r="D66" s="3"/>
      <c r="E66">
        <v>100</v>
      </c>
      <c r="F66" s="3"/>
      <c r="G66" s="11" t="s">
        <v>246</v>
      </c>
      <c r="I66" s="3"/>
      <c r="J66" s="3" t="s">
        <v>2295</v>
      </c>
      <c r="L66" s="3"/>
      <c r="M66" s="3" t="s">
        <v>197</v>
      </c>
      <c r="O66" s="3"/>
      <c r="P66" s="3" t="s">
        <v>2379</v>
      </c>
      <c r="R66" s="3"/>
      <c r="S66" s="3" t="s">
        <v>2314</v>
      </c>
      <c r="U66" s="3"/>
      <c r="V66" s="3" t="s">
        <v>2298</v>
      </c>
      <c r="W66">
        <v>20</v>
      </c>
      <c r="X66" s="3"/>
      <c r="Y66" s="3" t="s">
        <v>2299</v>
      </c>
      <c r="Z66">
        <v>20</v>
      </c>
      <c r="AA66" s="3"/>
      <c r="AB66" s="3" t="s">
        <v>2304</v>
      </c>
      <c r="AC66">
        <v>20</v>
      </c>
      <c r="AD66" s="3"/>
      <c r="AE66" s="3" t="s">
        <v>2301</v>
      </c>
      <c r="AF66">
        <v>20</v>
      </c>
      <c r="AG66" s="3"/>
      <c r="AH66" s="3" t="s">
        <v>2302</v>
      </c>
      <c r="AI66">
        <v>20</v>
      </c>
      <c r="AJ66" s="3"/>
      <c r="AK66" s="3"/>
      <c r="AM66" s="3"/>
    </row>
    <row r="67" spans="1:39" x14ac:dyDescent="0.25">
      <c r="A67" s="1">
        <v>43271.593877314801</v>
      </c>
      <c r="B67" s="1">
        <v>43271.602893518502</v>
      </c>
      <c r="C67" s="3" t="s">
        <v>142</v>
      </c>
      <c r="D67" s="3"/>
      <c r="E67">
        <v>100</v>
      </c>
      <c r="F67" s="3"/>
      <c r="G67" s="11" t="s">
        <v>705</v>
      </c>
      <c r="I67" s="3"/>
      <c r="J67" s="3" t="s">
        <v>2295</v>
      </c>
      <c r="L67" s="3"/>
      <c r="M67" s="3" t="s">
        <v>146</v>
      </c>
      <c r="O67" s="3"/>
      <c r="P67" s="3" t="s">
        <v>2382</v>
      </c>
      <c r="R67" s="3"/>
      <c r="S67" s="3" t="s">
        <v>2324</v>
      </c>
      <c r="U67" s="3"/>
      <c r="V67" s="3" t="s">
        <v>2298</v>
      </c>
      <c r="W67">
        <v>20</v>
      </c>
      <c r="X67" s="3"/>
      <c r="Y67" s="3" t="s">
        <v>2299</v>
      </c>
      <c r="Z67">
        <v>20</v>
      </c>
      <c r="AA67" s="3"/>
      <c r="AB67" s="3" t="s">
        <v>2304</v>
      </c>
      <c r="AC67">
        <v>20</v>
      </c>
      <c r="AD67" s="3"/>
      <c r="AE67" s="3" t="s">
        <v>2301</v>
      </c>
      <c r="AF67">
        <v>20</v>
      </c>
      <c r="AG67" s="3"/>
      <c r="AH67" s="3" t="s">
        <v>2302</v>
      </c>
      <c r="AI67">
        <v>20</v>
      </c>
      <c r="AJ67" s="3"/>
      <c r="AK67" s="3" t="s">
        <v>2383</v>
      </c>
      <c r="AM67" s="3"/>
    </row>
    <row r="68" spans="1:39" x14ac:dyDescent="0.25">
      <c r="A68" s="1">
        <v>43271.593912037002</v>
      </c>
      <c r="B68" s="1">
        <v>43271.602974537003</v>
      </c>
      <c r="C68" s="3" t="s">
        <v>142</v>
      </c>
      <c r="D68" s="3"/>
      <c r="E68">
        <v>100</v>
      </c>
      <c r="F68" s="3"/>
      <c r="G68" s="11" t="s">
        <v>705</v>
      </c>
      <c r="I68" s="3"/>
      <c r="J68" s="3" t="s">
        <v>2295</v>
      </c>
      <c r="L68" s="3"/>
      <c r="M68" s="3" t="s">
        <v>146</v>
      </c>
      <c r="O68" s="3"/>
      <c r="P68" s="3" t="s">
        <v>2382</v>
      </c>
      <c r="R68" s="3"/>
      <c r="S68" s="3" t="s">
        <v>2356</v>
      </c>
      <c r="U68" s="3"/>
      <c r="V68" s="3" t="s">
        <v>2298</v>
      </c>
      <c r="W68">
        <v>20</v>
      </c>
      <c r="X68" s="3"/>
      <c r="Y68" s="3" t="s">
        <v>2299</v>
      </c>
      <c r="Z68">
        <v>20</v>
      </c>
      <c r="AA68" s="3"/>
      <c r="AB68" s="3" t="s">
        <v>2304</v>
      </c>
      <c r="AC68">
        <v>20</v>
      </c>
      <c r="AD68" s="3"/>
      <c r="AE68" s="3" t="s">
        <v>2301</v>
      </c>
      <c r="AF68">
        <v>20</v>
      </c>
      <c r="AG68" s="3"/>
      <c r="AH68" s="3" t="s">
        <v>2302</v>
      </c>
      <c r="AI68">
        <v>20</v>
      </c>
      <c r="AJ68" s="3"/>
      <c r="AK68" s="3" t="s">
        <v>2384</v>
      </c>
      <c r="AM68" s="3"/>
    </row>
    <row r="69" spans="1:39" x14ac:dyDescent="0.25">
      <c r="A69" s="1">
        <v>43271.593958333302</v>
      </c>
      <c r="B69" s="1">
        <v>43271.603553240697</v>
      </c>
      <c r="C69" s="3" t="s">
        <v>142</v>
      </c>
      <c r="D69" s="3"/>
      <c r="E69">
        <v>100</v>
      </c>
      <c r="F69" s="3"/>
      <c r="G69" s="11" t="s">
        <v>705</v>
      </c>
      <c r="I69" s="3"/>
      <c r="J69" s="3" t="s">
        <v>2295</v>
      </c>
      <c r="L69" s="3"/>
      <c r="M69" s="3" t="s">
        <v>146</v>
      </c>
      <c r="O69" s="3"/>
      <c r="P69" s="3" t="s">
        <v>2387</v>
      </c>
      <c r="R69" s="3"/>
      <c r="S69" s="3" t="s">
        <v>2356</v>
      </c>
      <c r="U69" s="3"/>
      <c r="V69" s="3" t="s">
        <v>2298</v>
      </c>
      <c r="W69">
        <v>20</v>
      </c>
      <c r="X69" s="3"/>
      <c r="Y69" s="3" t="s">
        <v>2299</v>
      </c>
      <c r="Z69">
        <v>20</v>
      </c>
      <c r="AA69" s="3"/>
      <c r="AB69" s="3" t="s">
        <v>2304</v>
      </c>
      <c r="AC69">
        <v>20</v>
      </c>
      <c r="AD69" s="3"/>
      <c r="AE69" s="3" t="s">
        <v>2301</v>
      </c>
      <c r="AF69">
        <v>20</v>
      </c>
      <c r="AG69" s="3"/>
      <c r="AH69" s="3" t="s">
        <v>2302</v>
      </c>
      <c r="AI69">
        <v>20</v>
      </c>
      <c r="AJ69" s="3"/>
      <c r="AK69" s="3" t="s">
        <v>2388</v>
      </c>
      <c r="AM69" s="3"/>
    </row>
    <row r="70" spans="1:39" x14ac:dyDescent="0.25">
      <c r="A70" s="1">
        <v>43271.593981481499</v>
      </c>
      <c r="B70" s="1">
        <v>43271.602847222202</v>
      </c>
      <c r="C70" s="3" t="s">
        <v>142</v>
      </c>
      <c r="D70" s="3"/>
      <c r="E70">
        <v>100</v>
      </c>
      <c r="F70" s="3"/>
      <c r="G70" s="11" t="s">
        <v>705</v>
      </c>
      <c r="I70" s="3"/>
      <c r="J70" s="3" t="s">
        <v>2295</v>
      </c>
      <c r="L70" s="3"/>
      <c r="M70" s="3" t="s">
        <v>146</v>
      </c>
      <c r="O70" s="3"/>
      <c r="P70" s="3" t="s">
        <v>2380</v>
      </c>
      <c r="R70" s="3"/>
      <c r="S70" s="3" t="s">
        <v>2356</v>
      </c>
      <c r="U70" s="3"/>
      <c r="V70" s="3" t="s">
        <v>2298</v>
      </c>
      <c r="W70">
        <v>20</v>
      </c>
      <c r="X70" s="3"/>
      <c r="Y70" s="3" t="s">
        <v>2299</v>
      </c>
      <c r="Z70">
        <v>20</v>
      </c>
      <c r="AA70" s="3"/>
      <c r="AB70" s="3" t="s">
        <v>2304</v>
      </c>
      <c r="AC70">
        <v>20</v>
      </c>
      <c r="AD70" s="3"/>
      <c r="AE70" s="3" t="s">
        <v>2301</v>
      </c>
      <c r="AF70">
        <v>20</v>
      </c>
      <c r="AG70" s="3"/>
      <c r="AH70" s="3" t="s">
        <v>2302</v>
      </c>
      <c r="AI70">
        <v>20</v>
      </c>
      <c r="AJ70" s="3"/>
      <c r="AK70" s="3" t="s">
        <v>2381</v>
      </c>
      <c r="AM70" s="3"/>
    </row>
    <row r="71" spans="1:39" x14ac:dyDescent="0.25">
      <c r="A71" s="1">
        <v>43271.594004629602</v>
      </c>
      <c r="B71" s="1">
        <v>43271.603437500002</v>
      </c>
      <c r="C71" s="3" t="s">
        <v>142</v>
      </c>
      <c r="D71" s="3"/>
      <c r="E71">
        <v>100</v>
      </c>
      <c r="F71" s="3"/>
      <c r="G71" s="11" t="s">
        <v>705</v>
      </c>
      <c r="I71" s="3"/>
      <c r="J71" s="3" t="s">
        <v>2295</v>
      </c>
      <c r="L71" s="3"/>
      <c r="M71" s="3" t="s">
        <v>146</v>
      </c>
      <c r="O71" s="3"/>
      <c r="P71" s="3" t="s">
        <v>2380</v>
      </c>
      <c r="R71" s="3"/>
      <c r="S71" s="3" t="s">
        <v>2356</v>
      </c>
      <c r="U71" s="3"/>
      <c r="V71" s="3" t="s">
        <v>2298</v>
      </c>
      <c r="W71">
        <v>20</v>
      </c>
      <c r="X71" s="3"/>
      <c r="Y71" s="3" t="s">
        <v>2299</v>
      </c>
      <c r="Z71">
        <v>20</v>
      </c>
      <c r="AA71" s="3"/>
      <c r="AB71" s="3" t="s">
        <v>2304</v>
      </c>
      <c r="AC71">
        <v>20</v>
      </c>
      <c r="AD71" s="3"/>
      <c r="AE71" s="3" t="s">
        <v>2301</v>
      </c>
      <c r="AF71">
        <v>20</v>
      </c>
      <c r="AG71" s="3"/>
      <c r="AH71" s="3" t="s">
        <v>2302</v>
      </c>
      <c r="AI71">
        <v>20</v>
      </c>
      <c r="AJ71" s="3"/>
      <c r="AK71" s="3" t="s">
        <v>2386</v>
      </c>
      <c r="AM71" s="3"/>
    </row>
    <row r="72" spans="1:39" x14ac:dyDescent="0.25">
      <c r="A72" s="1">
        <v>43271.5941550926</v>
      </c>
      <c r="B72" s="1">
        <v>43271.602997685201</v>
      </c>
      <c r="C72" s="3" t="s">
        <v>142</v>
      </c>
      <c r="D72" s="3"/>
      <c r="E72">
        <v>100</v>
      </c>
      <c r="F72" s="3"/>
      <c r="G72" s="11" t="s">
        <v>705</v>
      </c>
      <c r="I72" s="3"/>
      <c r="J72" s="3" t="s">
        <v>2295</v>
      </c>
      <c r="L72" s="3"/>
      <c r="M72" s="3" t="s">
        <v>146</v>
      </c>
      <c r="O72" s="3"/>
      <c r="P72" s="3" t="s">
        <v>2380</v>
      </c>
      <c r="R72" s="3"/>
      <c r="S72" s="3" t="s">
        <v>2356</v>
      </c>
      <c r="U72" s="3"/>
      <c r="V72" s="3" t="s">
        <v>2298</v>
      </c>
      <c r="W72">
        <v>20</v>
      </c>
      <c r="X72" s="3"/>
      <c r="Y72" s="3" t="s">
        <v>2299</v>
      </c>
      <c r="Z72">
        <v>20</v>
      </c>
      <c r="AA72" s="3"/>
      <c r="AB72" s="3" t="s">
        <v>2304</v>
      </c>
      <c r="AC72">
        <v>20</v>
      </c>
      <c r="AD72" s="3"/>
      <c r="AE72" s="3" t="s">
        <v>2301</v>
      </c>
      <c r="AF72">
        <v>20</v>
      </c>
      <c r="AG72" s="3"/>
      <c r="AH72" s="3" t="s">
        <v>2302</v>
      </c>
      <c r="AI72">
        <v>20</v>
      </c>
      <c r="AJ72" s="3"/>
      <c r="AK72" s="3" t="s">
        <v>2385</v>
      </c>
      <c r="AM72" s="3"/>
    </row>
    <row r="73" spans="1:39" x14ac:dyDescent="0.25">
      <c r="A73" s="1">
        <v>43271.596203703702</v>
      </c>
      <c r="B73" s="1">
        <v>43271.603668981501</v>
      </c>
      <c r="C73" s="3" t="s">
        <v>142</v>
      </c>
      <c r="D73" s="3"/>
      <c r="E73">
        <v>100</v>
      </c>
      <c r="F73" s="3"/>
      <c r="G73" s="11" t="s">
        <v>2389</v>
      </c>
      <c r="I73" s="3"/>
      <c r="J73" s="3" t="s">
        <v>2295</v>
      </c>
      <c r="L73" s="3"/>
      <c r="M73" s="3" t="s">
        <v>146</v>
      </c>
      <c r="O73" s="3"/>
      <c r="P73" s="3" t="s">
        <v>2380</v>
      </c>
      <c r="R73" s="3"/>
      <c r="S73" s="3" t="s">
        <v>2356</v>
      </c>
      <c r="U73" s="3"/>
      <c r="V73" s="3" t="s">
        <v>2298</v>
      </c>
      <c r="W73">
        <v>20</v>
      </c>
      <c r="X73" s="3"/>
      <c r="Y73" s="3" t="s">
        <v>2299</v>
      </c>
      <c r="Z73">
        <v>20</v>
      </c>
      <c r="AA73" s="3"/>
      <c r="AB73" s="3" t="s">
        <v>2304</v>
      </c>
      <c r="AC73">
        <v>20</v>
      </c>
      <c r="AD73" s="3"/>
      <c r="AE73" s="3" t="s">
        <v>2301</v>
      </c>
      <c r="AF73">
        <v>20</v>
      </c>
      <c r="AG73" s="3"/>
      <c r="AH73" s="3" t="s">
        <v>2302</v>
      </c>
      <c r="AI73">
        <v>20</v>
      </c>
      <c r="AJ73" s="3"/>
      <c r="AK73" s="3" t="s">
        <v>2390</v>
      </c>
      <c r="AM73" s="3"/>
    </row>
    <row r="74" spans="1:39" x14ac:dyDescent="0.25">
      <c r="A74" s="1">
        <v>43271.629953703698</v>
      </c>
      <c r="B74" s="1">
        <v>43271.651747685202</v>
      </c>
      <c r="C74" s="3" t="s">
        <v>142</v>
      </c>
      <c r="D74" s="3"/>
      <c r="E74">
        <v>60</v>
      </c>
      <c r="F74" s="3"/>
      <c r="G74" s="11" t="s">
        <v>508</v>
      </c>
      <c r="I74" s="3"/>
      <c r="J74" s="3" t="s">
        <v>2295</v>
      </c>
      <c r="L74" s="3"/>
      <c r="M74" s="3" t="s">
        <v>257</v>
      </c>
      <c r="O74" s="3"/>
      <c r="P74" s="3" t="s">
        <v>2343</v>
      </c>
      <c r="R74" s="3"/>
      <c r="S74" s="3" t="s">
        <v>190</v>
      </c>
      <c r="U74" s="3"/>
      <c r="V74" s="3" t="s">
        <v>2298</v>
      </c>
      <c r="W74">
        <v>20</v>
      </c>
      <c r="X74" s="3"/>
      <c r="Y74" s="3" t="s">
        <v>2353</v>
      </c>
      <c r="Z74">
        <v>0</v>
      </c>
      <c r="AA74" s="3"/>
      <c r="AB74" s="3" t="s">
        <v>2304</v>
      </c>
      <c r="AC74">
        <v>20</v>
      </c>
      <c r="AD74" s="3"/>
      <c r="AE74" s="3" t="s">
        <v>2311</v>
      </c>
      <c r="AF74">
        <v>0</v>
      </c>
      <c r="AG74" s="3"/>
      <c r="AH74" s="3" t="s">
        <v>2302</v>
      </c>
      <c r="AI74">
        <v>20</v>
      </c>
      <c r="AJ74" s="3"/>
      <c r="AK74" s="3"/>
      <c r="AM74" s="3"/>
    </row>
    <row r="75" spans="1:39" x14ac:dyDescent="0.25">
      <c r="A75" s="1">
        <v>43271.652835648099</v>
      </c>
      <c r="B75" s="1">
        <v>43271.657951388901</v>
      </c>
      <c r="C75" s="3" t="s">
        <v>142</v>
      </c>
      <c r="D75" s="3"/>
      <c r="E75">
        <v>40</v>
      </c>
      <c r="F75" s="3"/>
      <c r="G75" s="11" t="s">
        <v>508</v>
      </c>
      <c r="I75" s="3"/>
      <c r="J75" s="3" t="s">
        <v>2295</v>
      </c>
      <c r="L75" s="3"/>
      <c r="M75" s="3" t="s">
        <v>257</v>
      </c>
      <c r="O75" s="3"/>
      <c r="P75" s="3" t="s">
        <v>2391</v>
      </c>
      <c r="R75" s="3"/>
      <c r="S75" s="3" t="s">
        <v>2322</v>
      </c>
      <c r="U75" s="3"/>
      <c r="V75" s="3" t="s">
        <v>2298</v>
      </c>
      <c r="W75">
        <v>20</v>
      </c>
      <c r="X75" s="3"/>
      <c r="Y75" s="3" t="s">
        <v>2309</v>
      </c>
      <c r="Z75">
        <v>0</v>
      </c>
      <c r="AA75" s="3"/>
      <c r="AB75" s="3" t="s">
        <v>2300</v>
      </c>
      <c r="AC75">
        <v>0</v>
      </c>
      <c r="AD75" s="3"/>
      <c r="AE75" s="3" t="s">
        <v>2301</v>
      </c>
      <c r="AF75">
        <v>20</v>
      </c>
      <c r="AG75" s="3"/>
      <c r="AH75" s="3" t="s">
        <v>2312</v>
      </c>
      <c r="AI75">
        <v>0</v>
      </c>
      <c r="AJ75" s="3"/>
      <c r="AK75" s="3"/>
      <c r="AM75" s="3"/>
    </row>
    <row r="76" spans="1:39" x14ac:dyDescent="0.25">
      <c r="A76" s="1">
        <v>43271.658252314803</v>
      </c>
      <c r="B76" s="1">
        <v>43271.660138888903</v>
      </c>
      <c r="C76" s="3" t="s">
        <v>142</v>
      </c>
      <c r="D76" s="3"/>
      <c r="E76">
        <v>100</v>
      </c>
      <c r="F76" s="3"/>
      <c r="G76" s="11" t="s">
        <v>508</v>
      </c>
      <c r="I76" s="3"/>
      <c r="J76" s="3" t="s">
        <v>2295</v>
      </c>
      <c r="L76" s="3"/>
      <c r="M76" s="3" t="s">
        <v>257</v>
      </c>
      <c r="O76" s="3"/>
      <c r="P76" s="3" t="s">
        <v>2392</v>
      </c>
      <c r="R76" s="3"/>
      <c r="S76" s="3" t="s">
        <v>339</v>
      </c>
      <c r="U76" s="3"/>
      <c r="V76" s="3" t="s">
        <v>2298</v>
      </c>
      <c r="W76">
        <v>20</v>
      </c>
      <c r="X76" s="3"/>
      <c r="Y76" s="3" t="s">
        <v>2299</v>
      </c>
      <c r="Z76">
        <v>20</v>
      </c>
      <c r="AA76" s="3"/>
      <c r="AB76" s="3" t="s">
        <v>2304</v>
      </c>
      <c r="AC76">
        <v>20</v>
      </c>
      <c r="AD76" s="3"/>
      <c r="AE76" s="3" t="s">
        <v>2301</v>
      </c>
      <c r="AF76">
        <v>20</v>
      </c>
      <c r="AG76" s="3"/>
      <c r="AH76" s="3" t="s">
        <v>2302</v>
      </c>
      <c r="AI76">
        <v>20</v>
      </c>
      <c r="AJ76" s="3"/>
      <c r="AK76" s="3"/>
      <c r="AM76" s="3"/>
    </row>
    <row r="77" spans="1:39" x14ac:dyDescent="0.25">
      <c r="A77" s="1">
        <v>43276.735833333303</v>
      </c>
      <c r="B77" s="1">
        <v>43276.741932870398</v>
      </c>
      <c r="C77" s="3" t="s">
        <v>142</v>
      </c>
      <c r="D77" s="3"/>
      <c r="E77">
        <v>80</v>
      </c>
      <c r="F77" s="3"/>
      <c r="G77" s="11" t="s">
        <v>279</v>
      </c>
      <c r="I77" s="3"/>
      <c r="J77" s="3" t="s">
        <v>2295</v>
      </c>
      <c r="L77" s="3"/>
      <c r="M77" s="3" t="s">
        <v>146</v>
      </c>
      <c r="O77" s="3"/>
      <c r="P77" s="3" t="s">
        <v>2393</v>
      </c>
      <c r="R77" s="3"/>
      <c r="S77" s="3" t="s">
        <v>162</v>
      </c>
      <c r="U77" s="3"/>
      <c r="V77" s="3" t="s">
        <v>2298</v>
      </c>
      <c r="W77">
        <v>20</v>
      </c>
      <c r="X77" s="3"/>
      <c r="Y77" s="3" t="s">
        <v>2299</v>
      </c>
      <c r="Z77">
        <v>20</v>
      </c>
      <c r="AA77" s="3"/>
      <c r="AB77" s="3" t="s">
        <v>2304</v>
      </c>
      <c r="AC77">
        <v>20</v>
      </c>
      <c r="AD77" s="3"/>
      <c r="AE77" s="3" t="s">
        <v>2301</v>
      </c>
      <c r="AF77">
        <v>20</v>
      </c>
      <c r="AG77" s="3"/>
      <c r="AH77" s="3" t="s">
        <v>2310</v>
      </c>
      <c r="AI77">
        <v>0</v>
      </c>
      <c r="AJ77" s="3"/>
      <c r="AK77" s="3" t="s">
        <v>2394</v>
      </c>
      <c r="AM77" s="3"/>
    </row>
    <row r="78" spans="1:39" x14ac:dyDescent="0.25">
      <c r="A78" s="1">
        <v>43277.614004629599</v>
      </c>
      <c r="B78" s="1">
        <v>43277.618912037004</v>
      </c>
      <c r="C78" s="3" t="s">
        <v>142</v>
      </c>
      <c r="D78" s="3"/>
      <c r="E78">
        <v>60</v>
      </c>
      <c r="F78" s="3"/>
      <c r="G78" s="11" t="s">
        <v>222</v>
      </c>
      <c r="I78" s="3"/>
      <c r="J78" s="3" t="s">
        <v>2295</v>
      </c>
      <c r="L78" s="3"/>
      <c r="M78" s="3" t="s">
        <v>146</v>
      </c>
      <c r="O78" s="3"/>
      <c r="P78" s="3" t="s">
        <v>2395</v>
      </c>
      <c r="R78" s="3"/>
      <c r="S78" s="3" t="s">
        <v>2337</v>
      </c>
      <c r="U78" s="3"/>
      <c r="V78" s="3" t="s">
        <v>2298</v>
      </c>
      <c r="W78">
        <v>20</v>
      </c>
      <c r="X78" s="3"/>
      <c r="Y78" s="3" t="s">
        <v>2299</v>
      </c>
      <c r="Z78">
        <v>20</v>
      </c>
      <c r="AA78" s="3"/>
      <c r="AB78" s="3" t="s">
        <v>2304</v>
      </c>
      <c r="AC78">
        <v>20</v>
      </c>
      <c r="AD78" s="3"/>
      <c r="AE78" s="3" t="s">
        <v>2311</v>
      </c>
      <c r="AF78">
        <v>0</v>
      </c>
      <c r="AG78" s="3"/>
      <c r="AH78" s="3" t="s">
        <v>2312</v>
      </c>
      <c r="AI78">
        <v>0</v>
      </c>
      <c r="AJ78" s="3"/>
      <c r="AK78" s="3" t="s">
        <v>2396</v>
      </c>
      <c r="AM78" s="3"/>
    </row>
    <row r="79" spans="1:39" x14ac:dyDescent="0.25">
      <c r="A79" s="1">
        <v>43278.386620370402</v>
      </c>
      <c r="B79" s="1">
        <v>43278.390011574098</v>
      </c>
      <c r="C79" s="3" t="s">
        <v>142</v>
      </c>
      <c r="D79" s="3"/>
      <c r="E79">
        <v>20</v>
      </c>
      <c r="F79" s="3"/>
      <c r="G79" s="11">
        <v>2277</v>
      </c>
      <c r="I79" s="3"/>
      <c r="J79" s="3" t="s">
        <v>2295</v>
      </c>
      <c r="L79" s="3"/>
      <c r="M79" s="3" t="s">
        <v>146</v>
      </c>
      <c r="O79" s="3"/>
      <c r="P79" s="3" t="s">
        <v>2397</v>
      </c>
      <c r="R79" s="3"/>
      <c r="S79" s="3" t="s">
        <v>2344</v>
      </c>
      <c r="U79" s="3"/>
      <c r="V79" s="3" t="s">
        <v>2342</v>
      </c>
      <c r="W79">
        <v>0</v>
      </c>
      <c r="X79" s="3"/>
      <c r="Y79" s="3" t="s">
        <v>2309</v>
      </c>
      <c r="Z79">
        <v>0</v>
      </c>
      <c r="AA79" s="3"/>
      <c r="AB79" s="3" t="s">
        <v>2304</v>
      </c>
      <c r="AC79">
        <v>20</v>
      </c>
      <c r="AD79" s="3"/>
      <c r="AE79" s="3" t="s">
        <v>2311</v>
      </c>
      <c r="AF79">
        <v>0</v>
      </c>
      <c r="AG79" s="3"/>
      <c r="AH79" s="3" t="s">
        <v>2310</v>
      </c>
      <c r="AI79">
        <v>0</v>
      </c>
      <c r="AJ79" s="3"/>
      <c r="AK79" s="3"/>
      <c r="AM79" s="3"/>
    </row>
    <row r="80" spans="1:39" x14ac:dyDescent="0.25">
      <c r="A80" s="1">
        <v>43278.438703703701</v>
      </c>
      <c r="B80" s="1">
        <v>43278.526840277802</v>
      </c>
      <c r="C80" s="3" t="s">
        <v>142</v>
      </c>
      <c r="D80" s="3"/>
      <c r="E80">
        <v>80</v>
      </c>
      <c r="F80" s="3"/>
      <c r="G80" s="11" t="s">
        <v>189</v>
      </c>
      <c r="I80" s="3"/>
      <c r="J80" s="3" t="s">
        <v>2295</v>
      </c>
      <c r="L80" s="3"/>
      <c r="M80" s="3" t="s">
        <v>146</v>
      </c>
      <c r="O80" s="3"/>
      <c r="P80" s="3" t="s">
        <v>2398</v>
      </c>
      <c r="R80" s="3"/>
      <c r="S80" s="3" t="s">
        <v>2344</v>
      </c>
      <c r="U80" s="3"/>
      <c r="V80" s="3" t="s">
        <v>2298</v>
      </c>
      <c r="W80">
        <v>20</v>
      </c>
      <c r="X80" s="3"/>
      <c r="Y80" s="3" t="s">
        <v>2299</v>
      </c>
      <c r="Z80">
        <v>20</v>
      </c>
      <c r="AA80" s="3"/>
      <c r="AB80" s="3" t="s">
        <v>2304</v>
      </c>
      <c r="AC80">
        <v>20</v>
      </c>
      <c r="AD80" s="3"/>
      <c r="AE80" s="3" t="s">
        <v>2301</v>
      </c>
      <c r="AF80">
        <v>20</v>
      </c>
      <c r="AG80" s="3"/>
      <c r="AH80" s="3" t="s">
        <v>2310</v>
      </c>
      <c r="AI80">
        <v>0</v>
      </c>
      <c r="AJ80" s="3"/>
      <c r="AK80" s="3"/>
      <c r="AM80" s="3"/>
    </row>
    <row r="81" spans="1:39" x14ac:dyDescent="0.25">
      <c r="A81" s="1">
        <v>43278.471666666701</v>
      </c>
      <c r="B81" s="1">
        <v>43278.476979166699</v>
      </c>
      <c r="C81" s="3" t="s">
        <v>142</v>
      </c>
      <c r="D81" s="3"/>
      <c r="E81">
        <v>40</v>
      </c>
      <c r="F81" s="3"/>
      <c r="G81" s="11">
        <v>2277</v>
      </c>
      <c r="I81" s="3"/>
      <c r="J81" s="3" t="s">
        <v>2295</v>
      </c>
      <c r="L81" s="3"/>
      <c r="M81" s="3" t="s">
        <v>146</v>
      </c>
      <c r="O81" s="3"/>
      <c r="P81" s="3" t="s">
        <v>2341</v>
      </c>
      <c r="R81" s="3"/>
      <c r="S81" s="3" t="s">
        <v>190</v>
      </c>
      <c r="U81" s="3"/>
      <c r="V81" s="3" t="s">
        <v>2298</v>
      </c>
      <c r="W81">
        <v>20</v>
      </c>
      <c r="X81" s="3"/>
      <c r="Y81" s="3" t="s">
        <v>2353</v>
      </c>
      <c r="Z81">
        <v>0</v>
      </c>
      <c r="AA81" s="3"/>
      <c r="AB81" s="3" t="s">
        <v>2300</v>
      </c>
      <c r="AC81">
        <v>0</v>
      </c>
      <c r="AD81" s="3"/>
      <c r="AE81" s="3" t="s">
        <v>2311</v>
      </c>
      <c r="AF81">
        <v>0</v>
      </c>
      <c r="AG81" s="3"/>
      <c r="AH81" s="3" t="s">
        <v>2302</v>
      </c>
      <c r="AI81">
        <v>20</v>
      </c>
      <c r="AJ81" s="3"/>
      <c r="AK81" s="3"/>
      <c r="AM81" s="3"/>
    </row>
    <row r="82" spans="1:39" x14ac:dyDescent="0.25">
      <c r="A82" s="1">
        <v>43278.618136574099</v>
      </c>
      <c r="B82" s="1">
        <v>43278.625034722201</v>
      </c>
      <c r="C82" s="3" t="s">
        <v>142</v>
      </c>
      <c r="D82" s="3"/>
      <c r="E82">
        <v>80</v>
      </c>
      <c r="F82" s="3"/>
      <c r="G82" s="11" t="s">
        <v>189</v>
      </c>
      <c r="I82" s="3"/>
      <c r="J82" s="3" t="s">
        <v>2295</v>
      </c>
      <c r="L82" s="3"/>
      <c r="M82" s="3" t="s">
        <v>146</v>
      </c>
      <c r="O82" s="3"/>
      <c r="P82" s="3" t="s">
        <v>2399</v>
      </c>
      <c r="R82" s="3"/>
      <c r="S82" s="3" t="s">
        <v>190</v>
      </c>
      <c r="U82" s="3"/>
      <c r="V82" s="3" t="s">
        <v>2298</v>
      </c>
      <c r="W82">
        <v>20</v>
      </c>
      <c r="X82" s="3"/>
      <c r="Y82" s="3" t="s">
        <v>2299</v>
      </c>
      <c r="Z82">
        <v>20</v>
      </c>
      <c r="AA82" s="3"/>
      <c r="AB82" s="3" t="s">
        <v>2300</v>
      </c>
      <c r="AC82">
        <v>0</v>
      </c>
      <c r="AD82" s="3"/>
      <c r="AE82" s="3" t="s">
        <v>2301</v>
      </c>
      <c r="AF82">
        <v>20</v>
      </c>
      <c r="AG82" s="3"/>
      <c r="AH82" s="3" t="s">
        <v>2302</v>
      </c>
      <c r="AI82">
        <v>20</v>
      </c>
      <c r="AJ82" s="3"/>
      <c r="AK82" s="3" t="s">
        <v>2400</v>
      </c>
      <c r="AM82" s="3"/>
    </row>
    <row r="83" spans="1:39" x14ac:dyDescent="0.25">
      <c r="A83" s="1">
        <v>43279.472858796304</v>
      </c>
      <c r="B83" s="1">
        <v>43279.476539351803</v>
      </c>
      <c r="C83" s="3" t="s">
        <v>142</v>
      </c>
      <c r="D83" s="3"/>
      <c r="E83">
        <v>100</v>
      </c>
      <c r="F83" s="3"/>
      <c r="G83" s="11" t="s">
        <v>246</v>
      </c>
      <c r="I83" s="3"/>
      <c r="J83" s="3" t="s">
        <v>2295</v>
      </c>
      <c r="L83" s="3"/>
      <c r="M83" s="3" t="s">
        <v>197</v>
      </c>
      <c r="O83" s="3"/>
      <c r="P83" s="3" t="s">
        <v>2401</v>
      </c>
      <c r="R83" s="3"/>
      <c r="S83" s="3" t="s">
        <v>1206</v>
      </c>
      <c r="U83" s="3"/>
      <c r="V83" s="3" t="s">
        <v>2298</v>
      </c>
      <c r="W83">
        <v>20</v>
      </c>
      <c r="X83" s="3"/>
      <c r="Y83" s="3" t="s">
        <v>2299</v>
      </c>
      <c r="Z83">
        <v>20</v>
      </c>
      <c r="AA83" s="3"/>
      <c r="AB83" s="3" t="s">
        <v>2304</v>
      </c>
      <c r="AC83">
        <v>20</v>
      </c>
      <c r="AD83" s="3"/>
      <c r="AE83" s="3" t="s">
        <v>2301</v>
      </c>
      <c r="AF83">
        <v>20</v>
      </c>
      <c r="AG83" s="3"/>
      <c r="AH83" s="3" t="s">
        <v>2302</v>
      </c>
      <c r="AI83">
        <v>20</v>
      </c>
      <c r="AJ83" s="3"/>
      <c r="AK83" s="3"/>
      <c r="AM83" s="3"/>
    </row>
    <row r="84" spans="1:39" x14ac:dyDescent="0.25">
      <c r="A84" s="1">
        <v>43279.630624999998</v>
      </c>
      <c r="B84" s="1">
        <v>43279.635798611103</v>
      </c>
      <c r="C84" s="3" t="s">
        <v>142</v>
      </c>
      <c r="D84" s="3"/>
      <c r="E84">
        <v>60</v>
      </c>
      <c r="F84" s="3"/>
      <c r="G84" s="11" t="s">
        <v>291</v>
      </c>
      <c r="I84" s="3"/>
      <c r="J84" s="3" t="s">
        <v>2295</v>
      </c>
      <c r="L84" s="3"/>
      <c r="M84" s="3" t="s">
        <v>146</v>
      </c>
      <c r="O84" s="3"/>
      <c r="P84" s="3" t="s">
        <v>2361</v>
      </c>
      <c r="R84" s="3"/>
      <c r="S84" s="3" t="s">
        <v>2307</v>
      </c>
      <c r="U84" s="3"/>
      <c r="V84" s="3" t="s">
        <v>2298</v>
      </c>
      <c r="W84">
        <v>20</v>
      </c>
      <c r="X84" s="3"/>
      <c r="Y84" s="3" t="s">
        <v>2299</v>
      </c>
      <c r="Z84">
        <v>20</v>
      </c>
      <c r="AA84" s="3"/>
      <c r="AB84" s="3" t="s">
        <v>2304</v>
      </c>
      <c r="AC84">
        <v>20</v>
      </c>
      <c r="AD84" s="3"/>
      <c r="AE84" s="3" t="s">
        <v>2311</v>
      </c>
      <c r="AF84">
        <v>0</v>
      </c>
      <c r="AG84" s="3"/>
      <c r="AH84" s="3" t="s">
        <v>2310</v>
      </c>
      <c r="AI84">
        <v>0</v>
      </c>
      <c r="AJ84" s="3"/>
      <c r="AK84" s="3" t="s">
        <v>2402</v>
      </c>
      <c r="AM84" s="3"/>
    </row>
    <row r="85" spans="1:39" x14ac:dyDescent="0.25">
      <c r="A85" s="1">
        <v>43279.637071759302</v>
      </c>
      <c r="B85" s="1">
        <v>43279.647187499999</v>
      </c>
      <c r="C85" s="3" t="s">
        <v>142</v>
      </c>
      <c r="D85" s="3"/>
      <c r="E85">
        <v>80</v>
      </c>
      <c r="F85" s="3"/>
      <c r="G85" s="11" t="s">
        <v>291</v>
      </c>
      <c r="I85" s="3"/>
      <c r="J85" s="3" t="s">
        <v>2295</v>
      </c>
      <c r="L85" s="3"/>
      <c r="M85" s="3" t="s">
        <v>146</v>
      </c>
      <c r="O85" s="3"/>
      <c r="P85" s="3" t="s">
        <v>2403</v>
      </c>
      <c r="R85" s="3"/>
      <c r="S85" s="3" t="s">
        <v>2337</v>
      </c>
      <c r="U85" s="3"/>
      <c r="V85" s="3" t="s">
        <v>2298</v>
      </c>
      <c r="W85">
        <v>20</v>
      </c>
      <c r="X85" s="3"/>
      <c r="Y85" s="3" t="s">
        <v>2299</v>
      </c>
      <c r="Z85">
        <v>20</v>
      </c>
      <c r="AA85" s="3"/>
      <c r="AB85" s="3" t="s">
        <v>2304</v>
      </c>
      <c r="AC85">
        <v>20</v>
      </c>
      <c r="AD85" s="3"/>
      <c r="AE85" s="3" t="s">
        <v>2301</v>
      </c>
      <c r="AF85">
        <v>20</v>
      </c>
      <c r="AG85" s="3"/>
      <c r="AH85" s="3" t="s">
        <v>2310</v>
      </c>
      <c r="AI85">
        <v>0</v>
      </c>
      <c r="AJ85" s="3"/>
      <c r="AK85" s="3" t="s">
        <v>2404</v>
      </c>
      <c r="AM85" s="3"/>
    </row>
    <row r="86" spans="1:39" x14ac:dyDescent="0.25">
      <c r="A86" s="1">
        <v>43279.650752314803</v>
      </c>
      <c r="B86" s="1">
        <v>43279.654999999999</v>
      </c>
      <c r="C86" s="3" t="s">
        <v>142</v>
      </c>
      <c r="D86" s="3"/>
      <c r="E86">
        <v>40</v>
      </c>
      <c r="F86" s="3"/>
      <c r="G86" s="11" t="s">
        <v>291</v>
      </c>
      <c r="I86" s="3"/>
      <c r="J86" s="3" t="s">
        <v>2295</v>
      </c>
      <c r="L86" s="3"/>
      <c r="M86" s="3" t="s">
        <v>146</v>
      </c>
      <c r="O86" s="3"/>
      <c r="P86" s="3" t="s">
        <v>2347</v>
      </c>
      <c r="R86" s="3"/>
      <c r="S86" s="3" t="s">
        <v>2337</v>
      </c>
      <c r="U86" s="3"/>
      <c r="V86" s="3" t="s">
        <v>2298</v>
      </c>
      <c r="W86">
        <v>20</v>
      </c>
      <c r="X86" s="3"/>
      <c r="Y86" s="3" t="s">
        <v>2309</v>
      </c>
      <c r="Z86">
        <v>0</v>
      </c>
      <c r="AA86" s="3"/>
      <c r="AB86" s="3" t="s">
        <v>2304</v>
      </c>
      <c r="AC86">
        <v>20</v>
      </c>
      <c r="AD86" s="3"/>
      <c r="AE86" s="3" t="s">
        <v>2311</v>
      </c>
      <c r="AF86">
        <v>0</v>
      </c>
      <c r="AG86" s="3"/>
      <c r="AH86" s="3" t="s">
        <v>2310</v>
      </c>
      <c r="AI86">
        <v>0</v>
      </c>
      <c r="AJ86" s="3"/>
      <c r="AK86" s="3"/>
      <c r="AM86" s="3"/>
    </row>
    <row r="87" spans="1:39" x14ac:dyDescent="0.25">
      <c r="A87" s="1">
        <v>43280.371932870403</v>
      </c>
      <c r="B87" s="1">
        <v>43280.372604166703</v>
      </c>
      <c r="C87" s="3" t="s">
        <v>142</v>
      </c>
      <c r="D87" s="3"/>
      <c r="E87">
        <v>100</v>
      </c>
      <c r="F87" s="3"/>
      <c r="G87" s="11" t="s">
        <v>291</v>
      </c>
      <c r="I87" s="3"/>
      <c r="J87" s="3" t="s">
        <v>2295</v>
      </c>
      <c r="L87" s="3"/>
      <c r="M87" s="3" t="s">
        <v>146</v>
      </c>
      <c r="O87" s="3"/>
      <c r="P87" s="3" t="s">
        <v>2347</v>
      </c>
      <c r="R87" s="3"/>
      <c r="S87" s="3" t="s">
        <v>2337</v>
      </c>
      <c r="U87" s="3"/>
      <c r="V87" s="3" t="s">
        <v>2298</v>
      </c>
      <c r="W87">
        <v>20</v>
      </c>
      <c r="X87" s="3"/>
      <c r="Y87" s="3" t="s">
        <v>2299</v>
      </c>
      <c r="Z87">
        <v>20</v>
      </c>
      <c r="AA87" s="3"/>
      <c r="AB87" s="3" t="s">
        <v>2304</v>
      </c>
      <c r="AC87">
        <v>20</v>
      </c>
      <c r="AD87" s="3"/>
      <c r="AE87" s="3" t="s">
        <v>2301</v>
      </c>
      <c r="AF87">
        <v>20</v>
      </c>
      <c r="AG87" s="3"/>
      <c r="AH87" s="3" t="s">
        <v>2302</v>
      </c>
      <c r="AI87">
        <v>20</v>
      </c>
      <c r="AJ87" s="3"/>
      <c r="AK87" s="3" t="s">
        <v>910</v>
      </c>
      <c r="AM87" s="3"/>
    </row>
    <row r="88" spans="1:39" x14ac:dyDescent="0.25">
      <c r="A88" s="1">
        <v>43280.604409722197</v>
      </c>
      <c r="B88" s="1">
        <v>43280.604976851901</v>
      </c>
      <c r="C88" s="3" t="s">
        <v>142</v>
      </c>
      <c r="D88" s="3"/>
      <c r="E88">
        <v>60</v>
      </c>
      <c r="F88" s="3"/>
      <c r="G88" s="11" t="s">
        <v>291</v>
      </c>
      <c r="I88" s="3"/>
      <c r="J88" s="3" t="s">
        <v>2295</v>
      </c>
      <c r="L88" s="3"/>
      <c r="M88" s="3" t="s">
        <v>146</v>
      </c>
      <c r="O88" s="3"/>
      <c r="P88" s="3" t="s">
        <v>2347</v>
      </c>
      <c r="R88" s="3"/>
      <c r="S88" s="3" t="s">
        <v>2337</v>
      </c>
      <c r="U88" s="3"/>
      <c r="V88" s="3" t="s">
        <v>2298</v>
      </c>
      <c r="W88">
        <v>20</v>
      </c>
      <c r="X88" s="3"/>
      <c r="Y88" s="3" t="s">
        <v>2299</v>
      </c>
      <c r="Z88">
        <v>20</v>
      </c>
      <c r="AA88" s="3"/>
      <c r="AB88" s="3" t="s">
        <v>2304</v>
      </c>
      <c r="AC88">
        <v>20</v>
      </c>
      <c r="AD88" s="3"/>
      <c r="AE88" s="3" t="s">
        <v>2311</v>
      </c>
      <c r="AF88">
        <v>0</v>
      </c>
      <c r="AG88" s="3"/>
      <c r="AH88" s="3" t="s">
        <v>2310</v>
      </c>
      <c r="AI88">
        <v>0</v>
      </c>
      <c r="AJ88" s="3"/>
      <c r="AK88" s="3" t="s">
        <v>916</v>
      </c>
      <c r="AM88" s="3"/>
    </row>
    <row r="89" spans="1:39" x14ac:dyDescent="0.25">
      <c r="A89" s="1">
        <v>43284.417129629597</v>
      </c>
      <c r="B89" s="1">
        <v>43284.419120370403</v>
      </c>
      <c r="C89" s="3" t="s">
        <v>142</v>
      </c>
      <c r="D89" s="3"/>
      <c r="E89">
        <v>60</v>
      </c>
      <c r="F89" s="3"/>
      <c r="G89" s="11" t="s">
        <v>472</v>
      </c>
      <c r="I89" s="3"/>
      <c r="J89" s="3" t="s">
        <v>2295</v>
      </c>
      <c r="L89" s="3"/>
      <c r="M89" s="3" t="s">
        <v>168</v>
      </c>
      <c r="O89" s="3"/>
      <c r="P89" s="3" t="s">
        <v>2405</v>
      </c>
      <c r="R89" s="3"/>
      <c r="S89" s="3" t="s">
        <v>2406</v>
      </c>
      <c r="U89" s="3"/>
      <c r="V89" s="3" t="s">
        <v>2373</v>
      </c>
      <c r="W89">
        <v>0</v>
      </c>
      <c r="X89" s="3"/>
      <c r="Y89" s="3" t="s">
        <v>2299</v>
      </c>
      <c r="Z89">
        <v>20</v>
      </c>
      <c r="AA89" s="3"/>
      <c r="AB89" s="3" t="s">
        <v>2304</v>
      </c>
      <c r="AC89">
        <v>20</v>
      </c>
      <c r="AD89" s="3"/>
      <c r="AE89" s="3" t="s">
        <v>2301</v>
      </c>
      <c r="AF89">
        <v>20</v>
      </c>
      <c r="AG89" s="3"/>
      <c r="AH89" s="3" t="s">
        <v>2310</v>
      </c>
      <c r="AI89">
        <v>0</v>
      </c>
      <c r="AJ89" s="3"/>
      <c r="AK89" s="3"/>
      <c r="AM89" s="3"/>
    </row>
    <row r="90" spans="1:39" x14ac:dyDescent="0.25">
      <c r="A90" s="1">
        <v>43284.653217592597</v>
      </c>
      <c r="B90" s="1">
        <v>43284.657789351797</v>
      </c>
      <c r="C90" s="3" t="s">
        <v>142</v>
      </c>
      <c r="D90" s="3"/>
      <c r="E90">
        <v>80</v>
      </c>
      <c r="F90" s="3"/>
      <c r="G90" s="11" t="s">
        <v>222</v>
      </c>
      <c r="I90" s="3"/>
      <c r="J90" s="3" t="s">
        <v>2295</v>
      </c>
      <c r="L90" s="3"/>
      <c r="M90" s="3" t="s">
        <v>146</v>
      </c>
      <c r="O90" s="3"/>
      <c r="P90" s="3" t="s">
        <v>2407</v>
      </c>
      <c r="R90" s="3"/>
      <c r="S90" s="3" t="s">
        <v>2324</v>
      </c>
      <c r="U90" s="3"/>
      <c r="V90" s="3" t="s">
        <v>2298</v>
      </c>
      <c r="W90">
        <v>20</v>
      </c>
      <c r="X90" s="3"/>
      <c r="Y90" s="3" t="s">
        <v>2299</v>
      </c>
      <c r="Z90">
        <v>20</v>
      </c>
      <c r="AA90" s="3"/>
      <c r="AB90" s="3" t="s">
        <v>2304</v>
      </c>
      <c r="AC90">
        <v>20</v>
      </c>
      <c r="AD90" s="3"/>
      <c r="AE90" s="3" t="s">
        <v>2301</v>
      </c>
      <c r="AF90">
        <v>20</v>
      </c>
      <c r="AG90" s="3"/>
      <c r="AH90" s="3" t="s">
        <v>2310</v>
      </c>
      <c r="AI90">
        <v>0</v>
      </c>
      <c r="AJ90" s="3"/>
      <c r="AK90" s="3" t="s">
        <v>2408</v>
      </c>
      <c r="AM90" s="3"/>
    </row>
    <row r="91" spans="1:39" x14ac:dyDescent="0.25">
      <c r="A91" s="1">
        <v>43287.543564814798</v>
      </c>
      <c r="B91" s="1">
        <v>43287.5488078704</v>
      </c>
      <c r="C91" s="3" t="s">
        <v>142</v>
      </c>
      <c r="D91" s="3"/>
      <c r="E91">
        <v>100</v>
      </c>
      <c r="F91" s="3"/>
      <c r="G91" s="11" t="s">
        <v>320</v>
      </c>
      <c r="I91" s="3"/>
      <c r="J91" s="3" t="s">
        <v>2295</v>
      </c>
      <c r="L91" s="3"/>
      <c r="M91" s="3" t="s">
        <v>168</v>
      </c>
      <c r="O91" s="3"/>
      <c r="P91" s="3" t="s">
        <v>2409</v>
      </c>
      <c r="R91" s="3"/>
      <c r="S91" s="3" t="s">
        <v>190</v>
      </c>
      <c r="U91" s="3"/>
      <c r="V91" s="3" t="s">
        <v>2298</v>
      </c>
      <c r="W91">
        <v>20</v>
      </c>
      <c r="X91" s="3"/>
      <c r="Y91" s="3" t="s">
        <v>2299</v>
      </c>
      <c r="Z91">
        <v>20</v>
      </c>
      <c r="AA91" s="3"/>
      <c r="AB91" s="3" t="s">
        <v>2304</v>
      </c>
      <c r="AC91">
        <v>20</v>
      </c>
      <c r="AD91" s="3"/>
      <c r="AE91" s="3" t="s">
        <v>2301</v>
      </c>
      <c r="AF91">
        <v>20</v>
      </c>
      <c r="AG91" s="3"/>
      <c r="AH91" s="3" t="s">
        <v>2302</v>
      </c>
      <c r="AI91">
        <v>20</v>
      </c>
      <c r="AJ91" s="3"/>
      <c r="AK91" s="3"/>
      <c r="AM91" s="3"/>
    </row>
    <row r="92" spans="1:39" x14ac:dyDescent="0.25">
      <c r="A92" s="1">
        <v>43290.318148148101</v>
      </c>
      <c r="B92" s="1">
        <v>43290.5954166667</v>
      </c>
      <c r="C92" s="3" t="s">
        <v>142</v>
      </c>
      <c r="D92" s="3"/>
      <c r="E92">
        <v>100</v>
      </c>
      <c r="F92" s="3"/>
      <c r="G92" s="11">
        <v>2759</v>
      </c>
      <c r="I92" s="3"/>
      <c r="J92" s="3" t="s">
        <v>2295</v>
      </c>
      <c r="L92" s="3"/>
      <c r="M92" s="3" t="s">
        <v>146</v>
      </c>
      <c r="O92" s="3"/>
      <c r="P92" s="3" t="s">
        <v>2426</v>
      </c>
      <c r="R92" s="3"/>
      <c r="S92" s="3" t="s">
        <v>2324</v>
      </c>
      <c r="U92" s="3"/>
      <c r="V92" s="3" t="s">
        <v>2298</v>
      </c>
      <c r="W92">
        <v>20</v>
      </c>
      <c r="X92" s="3"/>
      <c r="Y92" s="3" t="s">
        <v>2299</v>
      </c>
      <c r="Z92">
        <v>20</v>
      </c>
      <c r="AA92" s="3"/>
      <c r="AB92" s="3" t="s">
        <v>2304</v>
      </c>
      <c r="AC92">
        <v>20</v>
      </c>
      <c r="AD92" s="3"/>
      <c r="AE92" s="3" t="s">
        <v>2301</v>
      </c>
      <c r="AF92">
        <v>20</v>
      </c>
      <c r="AG92" s="3"/>
      <c r="AH92" s="3" t="s">
        <v>2302</v>
      </c>
      <c r="AI92">
        <v>20</v>
      </c>
      <c r="AJ92" s="3"/>
      <c r="AK92" s="3"/>
      <c r="AM92" s="3"/>
    </row>
    <row r="93" spans="1:39" x14ac:dyDescent="0.25">
      <c r="A93" s="1">
        <v>43290.319687499999</v>
      </c>
      <c r="B93" s="1">
        <v>43290.323472222197</v>
      </c>
      <c r="C93" s="3" t="s">
        <v>142</v>
      </c>
      <c r="D93" s="3"/>
      <c r="E93">
        <v>80</v>
      </c>
      <c r="F93" s="3"/>
      <c r="G93" s="11" t="s">
        <v>320</v>
      </c>
      <c r="I93" s="3"/>
      <c r="J93" s="3" t="s">
        <v>2295</v>
      </c>
      <c r="L93" s="3"/>
      <c r="M93" s="3" t="s">
        <v>336</v>
      </c>
      <c r="O93" s="3"/>
      <c r="P93" s="3" t="s">
        <v>2412</v>
      </c>
      <c r="R93" s="3"/>
      <c r="S93" s="3" t="s">
        <v>171</v>
      </c>
      <c r="U93" s="3"/>
      <c r="V93" s="3" t="s">
        <v>2298</v>
      </c>
      <c r="W93">
        <v>20</v>
      </c>
      <c r="X93" s="3"/>
      <c r="Y93" s="3" t="s">
        <v>2309</v>
      </c>
      <c r="Z93">
        <v>0</v>
      </c>
      <c r="AA93" s="3"/>
      <c r="AB93" s="3" t="s">
        <v>2304</v>
      </c>
      <c r="AC93">
        <v>20</v>
      </c>
      <c r="AD93" s="3"/>
      <c r="AE93" s="3" t="s">
        <v>2301</v>
      </c>
      <c r="AF93">
        <v>20</v>
      </c>
      <c r="AG93" s="3"/>
      <c r="AH93" s="3" t="s">
        <v>2302</v>
      </c>
      <c r="AI93">
        <v>20</v>
      </c>
      <c r="AJ93" s="3"/>
      <c r="AK93" s="3"/>
      <c r="AM93" s="3"/>
    </row>
    <row r="94" spans="1:39" x14ac:dyDescent="0.25">
      <c r="A94" s="1">
        <v>43290.3197685185</v>
      </c>
      <c r="B94" s="1">
        <v>43290.3264583333</v>
      </c>
      <c r="C94" s="3" t="s">
        <v>142</v>
      </c>
      <c r="D94" s="3"/>
      <c r="E94">
        <v>40</v>
      </c>
      <c r="F94" s="3"/>
      <c r="G94" s="11" t="s">
        <v>320</v>
      </c>
      <c r="I94" s="3"/>
      <c r="J94" s="3" t="s">
        <v>2295</v>
      </c>
      <c r="L94" s="3"/>
      <c r="M94" s="3" t="s">
        <v>168</v>
      </c>
      <c r="O94" s="3"/>
      <c r="P94" s="3" t="s">
        <v>2410</v>
      </c>
      <c r="R94" s="3"/>
      <c r="S94" s="3" t="s">
        <v>935</v>
      </c>
      <c r="U94" s="3"/>
      <c r="V94" s="3" t="s">
        <v>2298</v>
      </c>
      <c r="W94">
        <v>20</v>
      </c>
      <c r="X94" s="3"/>
      <c r="Y94" s="3" t="s">
        <v>2299</v>
      </c>
      <c r="Z94">
        <v>20</v>
      </c>
      <c r="AA94" s="3"/>
      <c r="AB94" s="3" t="s">
        <v>2300</v>
      </c>
      <c r="AC94">
        <v>0</v>
      </c>
      <c r="AD94" s="3"/>
      <c r="AE94" s="3" t="s">
        <v>2311</v>
      </c>
      <c r="AF94">
        <v>0</v>
      </c>
      <c r="AG94" s="3"/>
      <c r="AH94" s="3" t="s">
        <v>2312</v>
      </c>
      <c r="AI94">
        <v>0</v>
      </c>
      <c r="AJ94" s="3"/>
      <c r="AK94" s="3"/>
      <c r="AM94" s="3"/>
    </row>
    <row r="95" spans="1:39" x14ac:dyDescent="0.25">
      <c r="A95" s="1">
        <v>43290.320254629602</v>
      </c>
      <c r="B95" s="1">
        <v>43290.323391203703</v>
      </c>
      <c r="C95" s="3" t="s">
        <v>142</v>
      </c>
      <c r="D95" s="3"/>
      <c r="E95">
        <v>40</v>
      </c>
      <c r="F95" s="3"/>
      <c r="G95" s="11" t="s">
        <v>320</v>
      </c>
      <c r="I95" s="3"/>
      <c r="J95" s="3" t="s">
        <v>255</v>
      </c>
      <c r="L95" s="3"/>
      <c r="M95" s="3" t="s">
        <v>336</v>
      </c>
      <c r="O95" s="3"/>
      <c r="P95" s="3" t="s">
        <v>2410</v>
      </c>
      <c r="R95" s="3"/>
      <c r="S95" s="3" t="s">
        <v>171</v>
      </c>
      <c r="U95" s="3"/>
      <c r="V95" s="3" t="s">
        <v>2373</v>
      </c>
      <c r="W95">
        <v>0</v>
      </c>
      <c r="X95" s="3"/>
      <c r="Y95" s="3" t="s">
        <v>2309</v>
      </c>
      <c r="Z95">
        <v>0</v>
      </c>
      <c r="AA95" s="3"/>
      <c r="AB95" s="3" t="s">
        <v>2304</v>
      </c>
      <c r="AC95">
        <v>20</v>
      </c>
      <c r="AD95" s="3"/>
      <c r="AE95" s="3" t="s">
        <v>2311</v>
      </c>
      <c r="AF95">
        <v>0</v>
      </c>
      <c r="AG95" s="3"/>
      <c r="AH95" s="3" t="s">
        <v>2302</v>
      </c>
      <c r="AI95">
        <v>20</v>
      </c>
      <c r="AJ95" s="3"/>
      <c r="AK95" s="3" t="s">
        <v>2411</v>
      </c>
      <c r="AM95" s="3"/>
    </row>
    <row r="96" spans="1:39" x14ac:dyDescent="0.25">
      <c r="A96" s="1">
        <v>43290.320787037002</v>
      </c>
      <c r="B96" s="1">
        <v>43290.325173611098</v>
      </c>
      <c r="C96" s="3" t="s">
        <v>142</v>
      </c>
      <c r="D96" s="3"/>
      <c r="E96">
        <v>100</v>
      </c>
      <c r="F96" s="3"/>
      <c r="G96" s="11" t="s">
        <v>320</v>
      </c>
      <c r="I96" s="3"/>
      <c r="J96" s="3" t="s">
        <v>2295</v>
      </c>
      <c r="L96" s="3"/>
      <c r="M96" s="3" t="s">
        <v>168</v>
      </c>
      <c r="O96" s="3"/>
      <c r="P96" s="3" t="s">
        <v>2413</v>
      </c>
      <c r="R96" s="3"/>
      <c r="S96" s="3" t="s">
        <v>2356</v>
      </c>
      <c r="U96" s="3"/>
      <c r="V96" s="3" t="s">
        <v>2298</v>
      </c>
      <c r="W96">
        <v>20</v>
      </c>
      <c r="X96" s="3"/>
      <c r="Y96" s="3" t="s">
        <v>2299</v>
      </c>
      <c r="Z96">
        <v>20</v>
      </c>
      <c r="AA96" s="3"/>
      <c r="AB96" s="3" t="s">
        <v>2304</v>
      </c>
      <c r="AC96">
        <v>20</v>
      </c>
      <c r="AD96" s="3"/>
      <c r="AE96" s="3" t="s">
        <v>2301</v>
      </c>
      <c r="AF96">
        <v>20</v>
      </c>
      <c r="AG96" s="3"/>
      <c r="AH96" s="3" t="s">
        <v>2302</v>
      </c>
      <c r="AI96">
        <v>20</v>
      </c>
      <c r="AJ96" s="3"/>
      <c r="AK96" s="3" t="s">
        <v>2414</v>
      </c>
      <c r="AM96" s="3"/>
    </row>
    <row r="97" spans="1:39" x14ac:dyDescent="0.25">
      <c r="A97" s="1">
        <v>43290.321898148097</v>
      </c>
      <c r="B97" s="1">
        <v>43290.325254629599</v>
      </c>
      <c r="C97" s="3" t="s">
        <v>142</v>
      </c>
      <c r="D97" s="3"/>
      <c r="E97">
        <v>80</v>
      </c>
      <c r="F97" s="3"/>
      <c r="G97" s="11" t="s">
        <v>320</v>
      </c>
      <c r="I97" s="3"/>
      <c r="J97" s="3" t="s">
        <v>2295</v>
      </c>
      <c r="L97" s="3"/>
      <c r="M97" s="3" t="s">
        <v>168</v>
      </c>
      <c r="O97" s="3"/>
      <c r="P97" s="3" t="s">
        <v>2415</v>
      </c>
      <c r="R97" s="3"/>
      <c r="S97" s="3" t="s">
        <v>2416</v>
      </c>
      <c r="U97" s="3"/>
      <c r="V97" s="3" t="s">
        <v>2298</v>
      </c>
      <c r="W97">
        <v>20</v>
      </c>
      <c r="X97" s="3"/>
      <c r="Y97" s="3" t="s">
        <v>2299</v>
      </c>
      <c r="Z97">
        <v>20</v>
      </c>
      <c r="AA97" s="3"/>
      <c r="AB97" s="3" t="s">
        <v>2304</v>
      </c>
      <c r="AC97">
        <v>20</v>
      </c>
      <c r="AD97" s="3"/>
      <c r="AE97" s="3" t="s">
        <v>2311</v>
      </c>
      <c r="AF97">
        <v>0</v>
      </c>
      <c r="AG97" s="3"/>
      <c r="AH97" s="3" t="s">
        <v>2302</v>
      </c>
      <c r="AI97">
        <v>20</v>
      </c>
      <c r="AJ97" s="3"/>
      <c r="AK97" s="3"/>
      <c r="AM97" s="3"/>
    </row>
    <row r="98" spans="1:39" x14ac:dyDescent="0.25">
      <c r="A98" s="1">
        <v>43290.323171296302</v>
      </c>
      <c r="B98" s="1">
        <v>43290.332743055602</v>
      </c>
      <c r="C98" s="3" t="s">
        <v>142</v>
      </c>
      <c r="D98" s="3"/>
      <c r="E98">
        <v>20</v>
      </c>
      <c r="F98" s="3"/>
      <c r="G98" s="11" t="s">
        <v>320</v>
      </c>
      <c r="I98" s="3"/>
      <c r="J98" s="3" t="s">
        <v>2295</v>
      </c>
      <c r="L98" s="3"/>
      <c r="M98" s="3" t="s">
        <v>168</v>
      </c>
      <c r="O98" s="3"/>
      <c r="P98" s="3" t="s">
        <v>2420</v>
      </c>
      <c r="R98" s="3"/>
      <c r="S98" s="3" t="s">
        <v>2421</v>
      </c>
      <c r="U98" s="3"/>
      <c r="V98" s="3" t="s">
        <v>2298</v>
      </c>
      <c r="W98">
        <v>20</v>
      </c>
      <c r="X98" s="3"/>
      <c r="Y98" s="3" t="s">
        <v>2309</v>
      </c>
      <c r="Z98">
        <v>0</v>
      </c>
      <c r="AA98" s="3"/>
      <c r="AB98" s="3" t="s">
        <v>2300</v>
      </c>
      <c r="AC98">
        <v>0</v>
      </c>
      <c r="AD98" s="3"/>
      <c r="AE98" s="3" t="s">
        <v>2311</v>
      </c>
      <c r="AF98">
        <v>0</v>
      </c>
      <c r="AG98" s="3"/>
      <c r="AH98" s="3" t="s">
        <v>2310</v>
      </c>
      <c r="AI98">
        <v>0</v>
      </c>
      <c r="AJ98" s="3"/>
      <c r="AK98" s="3"/>
      <c r="AM98" s="3"/>
    </row>
    <row r="99" spans="1:39" x14ac:dyDescent="0.25">
      <c r="A99" s="1">
        <v>43290.325173611098</v>
      </c>
      <c r="B99" s="1">
        <v>43290.338622685202</v>
      </c>
      <c r="C99" s="3" t="s">
        <v>142</v>
      </c>
      <c r="D99" s="3"/>
      <c r="E99">
        <v>100</v>
      </c>
      <c r="F99" s="3"/>
      <c r="G99" s="11" t="s">
        <v>320</v>
      </c>
      <c r="I99" s="3"/>
      <c r="J99" s="3" t="s">
        <v>2295</v>
      </c>
      <c r="L99" s="3"/>
      <c r="M99" s="3" t="s">
        <v>336</v>
      </c>
      <c r="O99" s="3"/>
      <c r="P99" s="3" t="s">
        <v>2422</v>
      </c>
      <c r="R99" s="3"/>
      <c r="S99" s="3" t="s">
        <v>2423</v>
      </c>
      <c r="U99" s="3"/>
      <c r="V99" s="3" t="s">
        <v>2298</v>
      </c>
      <c r="W99">
        <v>20</v>
      </c>
      <c r="X99" s="3"/>
      <c r="Y99" s="3" t="s">
        <v>2299</v>
      </c>
      <c r="Z99">
        <v>20</v>
      </c>
      <c r="AA99" s="3"/>
      <c r="AB99" s="3" t="s">
        <v>2304</v>
      </c>
      <c r="AC99">
        <v>20</v>
      </c>
      <c r="AD99" s="3"/>
      <c r="AE99" s="3" t="s">
        <v>2301</v>
      </c>
      <c r="AF99">
        <v>20</v>
      </c>
      <c r="AG99" s="3"/>
      <c r="AH99" s="3" t="s">
        <v>2302</v>
      </c>
      <c r="AI99">
        <v>20</v>
      </c>
      <c r="AJ99" s="3"/>
      <c r="AK99" s="3"/>
      <c r="AM99" s="3"/>
    </row>
    <row r="100" spans="1:39" x14ac:dyDescent="0.25">
      <c r="A100" s="1">
        <v>43290.325590277796</v>
      </c>
      <c r="B100" s="1">
        <v>43290.328715277799</v>
      </c>
      <c r="C100" s="3" t="s">
        <v>142</v>
      </c>
      <c r="D100" s="3"/>
      <c r="E100">
        <v>80</v>
      </c>
      <c r="F100" s="3"/>
      <c r="G100" s="11" t="s">
        <v>320</v>
      </c>
      <c r="I100" s="3"/>
      <c r="J100" s="3" t="s">
        <v>2295</v>
      </c>
      <c r="L100" s="3"/>
      <c r="M100" s="3" t="s">
        <v>168</v>
      </c>
      <c r="O100" s="3"/>
      <c r="P100" s="3" t="s">
        <v>2419</v>
      </c>
      <c r="R100" s="3"/>
      <c r="S100" s="3" t="s">
        <v>259</v>
      </c>
      <c r="U100" s="3"/>
      <c r="V100" s="3" t="s">
        <v>2298</v>
      </c>
      <c r="W100">
        <v>20</v>
      </c>
      <c r="X100" s="3"/>
      <c r="Y100" s="3" t="s">
        <v>2299</v>
      </c>
      <c r="Z100">
        <v>20</v>
      </c>
      <c r="AA100" s="3"/>
      <c r="AB100" s="3" t="s">
        <v>2304</v>
      </c>
      <c r="AC100">
        <v>20</v>
      </c>
      <c r="AD100" s="3"/>
      <c r="AE100" s="3" t="s">
        <v>2319</v>
      </c>
      <c r="AF100">
        <v>0</v>
      </c>
      <c r="AG100" s="3"/>
      <c r="AH100" s="3" t="s">
        <v>2302</v>
      </c>
      <c r="AI100">
        <v>20</v>
      </c>
      <c r="AJ100" s="3"/>
      <c r="AK100" s="3"/>
      <c r="AM100" s="3"/>
    </row>
    <row r="101" spans="1:39" x14ac:dyDescent="0.25">
      <c r="A101" s="1">
        <v>43290.325914351903</v>
      </c>
      <c r="B101" s="1">
        <v>43290.3275810185</v>
      </c>
      <c r="C101" s="3" t="s">
        <v>142</v>
      </c>
      <c r="D101" s="3"/>
      <c r="E101">
        <v>60</v>
      </c>
      <c r="F101" s="3"/>
      <c r="G101" s="11" t="s">
        <v>320</v>
      </c>
      <c r="I101" s="3"/>
      <c r="J101" s="3" t="s">
        <v>2295</v>
      </c>
      <c r="L101" s="3"/>
      <c r="M101" s="3" t="s">
        <v>336</v>
      </c>
      <c r="O101" s="3"/>
      <c r="P101" s="3" t="s">
        <v>2417</v>
      </c>
      <c r="R101" s="3"/>
      <c r="S101" s="3" t="s">
        <v>2418</v>
      </c>
      <c r="U101" s="3"/>
      <c r="V101" s="3" t="s">
        <v>2298</v>
      </c>
      <c r="W101">
        <v>20</v>
      </c>
      <c r="X101" s="3"/>
      <c r="Y101" s="3" t="s">
        <v>2309</v>
      </c>
      <c r="Z101">
        <v>0</v>
      </c>
      <c r="AA101" s="3"/>
      <c r="AB101" s="3" t="s">
        <v>2304</v>
      </c>
      <c r="AC101">
        <v>20</v>
      </c>
      <c r="AD101" s="3"/>
      <c r="AE101" s="3" t="s">
        <v>2311</v>
      </c>
      <c r="AF101">
        <v>0</v>
      </c>
      <c r="AG101" s="3"/>
      <c r="AH101" s="3" t="s">
        <v>2302</v>
      </c>
      <c r="AI101">
        <v>20</v>
      </c>
      <c r="AJ101" s="3"/>
      <c r="AK101" s="3"/>
      <c r="AM101" s="3"/>
    </row>
    <row r="102" spans="1:39" x14ac:dyDescent="0.25">
      <c r="A102" s="1">
        <v>43290.331134259301</v>
      </c>
      <c r="B102" s="1">
        <v>43290.337314814802</v>
      </c>
      <c r="C102" s="3" t="s">
        <v>142</v>
      </c>
      <c r="D102" s="3"/>
      <c r="E102">
        <v>40</v>
      </c>
      <c r="F102" s="3"/>
      <c r="G102" s="11" t="s">
        <v>320</v>
      </c>
      <c r="I102" s="3"/>
      <c r="J102" s="3" t="s">
        <v>2295</v>
      </c>
      <c r="L102" s="3"/>
      <c r="M102" s="3" t="s">
        <v>336</v>
      </c>
      <c r="O102" s="3"/>
      <c r="P102" s="3" t="s">
        <v>2417</v>
      </c>
      <c r="R102" s="3"/>
      <c r="S102" s="3" t="s">
        <v>2421</v>
      </c>
      <c r="U102" s="3"/>
      <c r="V102" s="3" t="s">
        <v>2298</v>
      </c>
      <c r="W102">
        <v>20</v>
      </c>
      <c r="X102" s="3"/>
      <c r="Y102" s="3" t="s">
        <v>2353</v>
      </c>
      <c r="Z102">
        <v>0</v>
      </c>
      <c r="AA102" s="3"/>
      <c r="AB102" s="3" t="s">
        <v>2304</v>
      </c>
      <c r="AC102">
        <v>20</v>
      </c>
      <c r="AD102" s="3"/>
      <c r="AE102" s="3" t="s">
        <v>2319</v>
      </c>
      <c r="AF102">
        <v>0</v>
      </c>
      <c r="AG102" s="3"/>
      <c r="AH102" s="3" t="s">
        <v>2310</v>
      </c>
      <c r="AI102">
        <v>0</v>
      </c>
      <c r="AJ102" s="3"/>
      <c r="AK102" s="3"/>
      <c r="AM102" s="3"/>
    </row>
    <row r="103" spans="1:39" x14ac:dyDescent="0.25">
      <c r="A103" s="1">
        <v>43290.339837963002</v>
      </c>
      <c r="B103" s="1">
        <v>43290.353171296301</v>
      </c>
      <c r="C103" s="3" t="s">
        <v>142</v>
      </c>
      <c r="D103" s="3"/>
      <c r="E103">
        <v>100</v>
      </c>
      <c r="F103" s="3"/>
      <c r="G103" s="11" t="s">
        <v>320</v>
      </c>
      <c r="I103" s="3"/>
      <c r="J103" s="3" t="s">
        <v>2295</v>
      </c>
      <c r="L103" s="3"/>
      <c r="M103" s="3" t="s">
        <v>168</v>
      </c>
      <c r="O103" s="3"/>
      <c r="P103" s="3" t="s">
        <v>2424</v>
      </c>
      <c r="R103" s="3"/>
      <c r="S103" s="3" t="s">
        <v>935</v>
      </c>
      <c r="U103" s="3"/>
      <c r="V103" s="3" t="s">
        <v>2298</v>
      </c>
      <c r="W103">
        <v>20</v>
      </c>
      <c r="X103" s="3"/>
      <c r="Y103" s="3" t="s">
        <v>2299</v>
      </c>
      <c r="Z103">
        <v>20</v>
      </c>
      <c r="AA103" s="3"/>
      <c r="AB103" s="3" t="s">
        <v>2304</v>
      </c>
      <c r="AC103">
        <v>20</v>
      </c>
      <c r="AD103" s="3"/>
      <c r="AE103" s="3" t="s">
        <v>2301</v>
      </c>
      <c r="AF103">
        <v>20</v>
      </c>
      <c r="AG103" s="3"/>
      <c r="AH103" s="3" t="s">
        <v>2302</v>
      </c>
      <c r="AI103">
        <v>20</v>
      </c>
      <c r="AJ103" s="3"/>
      <c r="AK103" s="3" t="s">
        <v>2425</v>
      </c>
      <c r="AM103" s="3"/>
    </row>
    <row r="104" spans="1:39" x14ac:dyDescent="0.25">
      <c r="A104" s="1">
        <v>43291.614930555603</v>
      </c>
      <c r="B104" s="1">
        <v>43291.621574074103</v>
      </c>
      <c r="C104" s="3" t="s">
        <v>142</v>
      </c>
      <c r="D104" s="3"/>
      <c r="E104">
        <v>100</v>
      </c>
      <c r="F104" s="3"/>
      <c r="G104" s="11" t="s">
        <v>202</v>
      </c>
      <c r="I104" s="3"/>
      <c r="J104" s="3" t="s">
        <v>2295</v>
      </c>
      <c r="L104" s="3"/>
      <c r="M104" s="3" t="s">
        <v>146</v>
      </c>
      <c r="O104" s="3"/>
      <c r="P104" s="3" t="s">
        <v>2427</v>
      </c>
      <c r="R104" s="3"/>
      <c r="S104" s="3" t="s">
        <v>2337</v>
      </c>
      <c r="U104" s="3"/>
      <c r="V104" s="3" t="s">
        <v>2298</v>
      </c>
      <c r="W104">
        <v>20</v>
      </c>
      <c r="X104" s="3"/>
      <c r="Y104" s="3" t="s">
        <v>2299</v>
      </c>
      <c r="Z104">
        <v>20</v>
      </c>
      <c r="AA104" s="3"/>
      <c r="AB104" s="3" t="s">
        <v>2304</v>
      </c>
      <c r="AC104">
        <v>20</v>
      </c>
      <c r="AD104" s="3"/>
      <c r="AE104" s="3" t="s">
        <v>2301</v>
      </c>
      <c r="AF104">
        <v>20</v>
      </c>
      <c r="AG104" s="3"/>
      <c r="AH104" s="3" t="s">
        <v>2302</v>
      </c>
      <c r="AI104">
        <v>20</v>
      </c>
      <c r="AJ104" s="3"/>
      <c r="AK104" s="3"/>
      <c r="AM104" s="3"/>
    </row>
    <row r="105" spans="1:39" x14ac:dyDescent="0.25">
      <c r="A105" s="1">
        <v>43291.638530092598</v>
      </c>
      <c r="B105" s="1">
        <v>43291.644224536998</v>
      </c>
      <c r="C105" s="3" t="s">
        <v>142</v>
      </c>
      <c r="D105" s="3"/>
      <c r="E105">
        <v>100</v>
      </c>
      <c r="F105" s="3"/>
      <c r="G105" s="11" t="s">
        <v>202</v>
      </c>
      <c r="I105" s="3"/>
      <c r="J105" s="3" t="s">
        <v>2295</v>
      </c>
      <c r="L105" s="3"/>
      <c r="M105" s="3" t="s">
        <v>146</v>
      </c>
      <c r="O105" s="3"/>
      <c r="P105" s="3" t="s">
        <v>2360</v>
      </c>
      <c r="R105" s="3"/>
      <c r="S105" s="3" t="s">
        <v>2337</v>
      </c>
      <c r="U105" s="3"/>
      <c r="V105" s="3" t="s">
        <v>2298</v>
      </c>
      <c r="W105">
        <v>20</v>
      </c>
      <c r="X105" s="3"/>
      <c r="Y105" s="3" t="s">
        <v>2299</v>
      </c>
      <c r="Z105">
        <v>20</v>
      </c>
      <c r="AA105" s="3"/>
      <c r="AB105" s="3" t="s">
        <v>2304</v>
      </c>
      <c r="AC105">
        <v>20</v>
      </c>
      <c r="AD105" s="3"/>
      <c r="AE105" s="3" t="s">
        <v>2301</v>
      </c>
      <c r="AF105">
        <v>20</v>
      </c>
      <c r="AG105" s="3"/>
      <c r="AH105" s="3" t="s">
        <v>2302</v>
      </c>
      <c r="AI105">
        <v>20</v>
      </c>
      <c r="AJ105" s="3"/>
      <c r="AK105" s="3"/>
      <c r="AM105" s="3"/>
    </row>
    <row r="106" spans="1:39" x14ac:dyDescent="0.25">
      <c r="A106" s="1">
        <v>43291.641458333303</v>
      </c>
      <c r="B106" s="1">
        <v>43291.645775463003</v>
      </c>
      <c r="C106" s="3" t="s">
        <v>142</v>
      </c>
      <c r="D106" s="3"/>
      <c r="E106">
        <v>80</v>
      </c>
      <c r="F106" s="3"/>
      <c r="G106" s="11" t="s">
        <v>202</v>
      </c>
      <c r="I106" s="3"/>
      <c r="J106" s="3" t="s">
        <v>2295</v>
      </c>
      <c r="L106" s="3"/>
      <c r="M106" s="3" t="s">
        <v>146</v>
      </c>
      <c r="O106" s="3"/>
      <c r="P106" s="3" t="s">
        <v>2428</v>
      </c>
      <c r="R106" s="3"/>
      <c r="S106" s="3" t="s">
        <v>2337</v>
      </c>
      <c r="U106" s="3"/>
      <c r="V106" s="3" t="s">
        <v>2298</v>
      </c>
      <c r="W106">
        <v>20</v>
      </c>
      <c r="X106" s="3"/>
      <c r="Y106" s="3" t="s">
        <v>2299</v>
      </c>
      <c r="Z106">
        <v>20</v>
      </c>
      <c r="AA106" s="3"/>
      <c r="AB106" s="3" t="s">
        <v>2304</v>
      </c>
      <c r="AC106">
        <v>20</v>
      </c>
      <c r="AD106" s="3"/>
      <c r="AE106" s="3" t="s">
        <v>2301</v>
      </c>
      <c r="AF106">
        <v>20</v>
      </c>
      <c r="AG106" s="3"/>
      <c r="AH106" s="3" t="s">
        <v>2310</v>
      </c>
      <c r="AI106">
        <v>0</v>
      </c>
      <c r="AJ106" s="3"/>
      <c r="AK106" s="3"/>
      <c r="AM106" s="3"/>
    </row>
    <row r="107" spans="1:39" x14ac:dyDescent="0.25">
      <c r="A107" s="1">
        <v>43291.646527777797</v>
      </c>
      <c r="B107" s="1">
        <v>43291.647569444402</v>
      </c>
      <c r="C107" s="3" t="s">
        <v>142</v>
      </c>
      <c r="D107" s="3"/>
      <c r="E107">
        <v>80</v>
      </c>
      <c r="F107" s="3"/>
      <c r="G107" s="11" t="s">
        <v>202</v>
      </c>
      <c r="I107" s="3"/>
      <c r="J107" s="3" t="s">
        <v>2295</v>
      </c>
      <c r="L107" s="3"/>
      <c r="M107" s="3" t="s">
        <v>146</v>
      </c>
      <c r="O107" s="3"/>
      <c r="P107" s="3" t="s">
        <v>2429</v>
      </c>
      <c r="R107" s="3"/>
      <c r="S107" s="3" t="s">
        <v>2337</v>
      </c>
      <c r="U107" s="3"/>
      <c r="V107" s="3" t="s">
        <v>2373</v>
      </c>
      <c r="W107">
        <v>0</v>
      </c>
      <c r="X107" s="3"/>
      <c r="Y107" s="3" t="s">
        <v>2299</v>
      </c>
      <c r="Z107">
        <v>20</v>
      </c>
      <c r="AA107" s="3"/>
      <c r="AB107" s="3" t="s">
        <v>2304</v>
      </c>
      <c r="AC107">
        <v>20</v>
      </c>
      <c r="AD107" s="3"/>
      <c r="AE107" s="3" t="s">
        <v>2301</v>
      </c>
      <c r="AF107">
        <v>20</v>
      </c>
      <c r="AG107" s="3"/>
      <c r="AH107" s="3" t="s">
        <v>2302</v>
      </c>
      <c r="AI107">
        <v>20</v>
      </c>
      <c r="AJ107" s="3"/>
      <c r="AK107" s="3"/>
      <c r="AM107" s="3"/>
    </row>
    <row r="108" spans="1:39" x14ac:dyDescent="0.25">
      <c r="A108" s="1">
        <v>43291.694606481498</v>
      </c>
      <c r="B108" s="1">
        <v>43291.704467592601</v>
      </c>
      <c r="C108" s="3" t="s">
        <v>142</v>
      </c>
      <c r="D108" s="3"/>
      <c r="E108">
        <v>80</v>
      </c>
      <c r="F108" s="3"/>
      <c r="G108" s="11" t="s">
        <v>202</v>
      </c>
      <c r="I108" s="3"/>
      <c r="J108" s="3" t="s">
        <v>2295</v>
      </c>
      <c r="L108" s="3"/>
      <c r="M108" s="3" t="s">
        <v>146</v>
      </c>
      <c r="O108" s="3"/>
      <c r="P108" s="3" t="s">
        <v>2380</v>
      </c>
      <c r="R108" s="3"/>
      <c r="S108" s="3" t="s">
        <v>2337</v>
      </c>
      <c r="U108" s="3"/>
      <c r="V108" s="3" t="s">
        <v>2298</v>
      </c>
      <c r="W108">
        <v>20</v>
      </c>
      <c r="X108" s="3"/>
      <c r="Y108" s="3" t="s">
        <v>2299</v>
      </c>
      <c r="Z108">
        <v>20</v>
      </c>
      <c r="AA108" s="3"/>
      <c r="AB108" s="3" t="s">
        <v>2304</v>
      </c>
      <c r="AC108">
        <v>20</v>
      </c>
      <c r="AD108" s="3"/>
      <c r="AE108" s="3" t="s">
        <v>2301</v>
      </c>
      <c r="AF108">
        <v>20</v>
      </c>
      <c r="AG108" s="3"/>
      <c r="AH108" s="3" t="s">
        <v>2310</v>
      </c>
      <c r="AI108">
        <v>0</v>
      </c>
      <c r="AJ108" s="3"/>
      <c r="AK108" s="3"/>
      <c r="AM108" s="3"/>
    </row>
    <row r="109" spans="1:39" x14ac:dyDescent="0.25">
      <c r="A109" s="1">
        <v>43292.320555555598</v>
      </c>
      <c r="B109" s="1">
        <v>43292.390821759298</v>
      </c>
      <c r="C109" s="3" t="s">
        <v>142</v>
      </c>
      <c r="D109" s="3"/>
      <c r="E109">
        <v>40</v>
      </c>
      <c r="F109" s="3"/>
      <c r="G109" s="11" t="s">
        <v>167</v>
      </c>
      <c r="I109" s="3"/>
      <c r="J109" s="3" t="s">
        <v>2295</v>
      </c>
      <c r="L109" s="3"/>
      <c r="M109" s="3" t="s">
        <v>168</v>
      </c>
      <c r="O109" s="3"/>
      <c r="P109" s="3" t="s">
        <v>2430</v>
      </c>
      <c r="R109" s="3"/>
      <c r="S109" s="3" t="s">
        <v>1206</v>
      </c>
      <c r="U109" s="3"/>
      <c r="V109" s="3" t="s">
        <v>2298</v>
      </c>
      <c r="W109">
        <v>20</v>
      </c>
      <c r="X109" s="3"/>
      <c r="Y109" s="3" t="s">
        <v>2309</v>
      </c>
      <c r="Z109">
        <v>0</v>
      </c>
      <c r="AA109" s="3"/>
      <c r="AB109" s="3" t="s">
        <v>2304</v>
      </c>
      <c r="AC109">
        <v>20</v>
      </c>
      <c r="AD109" s="3"/>
      <c r="AE109" s="3" t="s">
        <v>2311</v>
      </c>
      <c r="AF109">
        <v>0</v>
      </c>
      <c r="AG109" s="3"/>
      <c r="AH109" s="3" t="s">
        <v>2310</v>
      </c>
      <c r="AI109">
        <v>0</v>
      </c>
      <c r="AJ109" s="3"/>
      <c r="AK109" s="3"/>
      <c r="AM109" s="3"/>
    </row>
    <row r="110" spans="1:39" x14ac:dyDescent="0.25">
      <c r="A110" s="1">
        <v>43292.391759259299</v>
      </c>
      <c r="B110" s="1">
        <v>43292.393206018503</v>
      </c>
      <c r="C110" s="3" t="s">
        <v>142</v>
      </c>
      <c r="D110" s="3"/>
      <c r="E110">
        <v>100</v>
      </c>
      <c r="F110" s="3"/>
      <c r="G110" s="11" t="s">
        <v>167</v>
      </c>
      <c r="I110" s="3"/>
      <c r="J110" s="3" t="s">
        <v>2295</v>
      </c>
      <c r="L110" s="3"/>
      <c r="M110" s="3" t="s">
        <v>168</v>
      </c>
      <c r="O110" s="3"/>
      <c r="P110" s="3" t="s">
        <v>2431</v>
      </c>
      <c r="R110" s="3"/>
      <c r="S110" s="3" t="s">
        <v>1206</v>
      </c>
      <c r="U110" s="3"/>
      <c r="V110" s="3" t="s">
        <v>2298</v>
      </c>
      <c r="W110">
        <v>20</v>
      </c>
      <c r="X110" s="3"/>
      <c r="Y110" s="3" t="s">
        <v>2299</v>
      </c>
      <c r="Z110">
        <v>20</v>
      </c>
      <c r="AA110" s="3"/>
      <c r="AB110" s="3" t="s">
        <v>2304</v>
      </c>
      <c r="AC110">
        <v>20</v>
      </c>
      <c r="AD110" s="3"/>
      <c r="AE110" s="3" t="s">
        <v>2301</v>
      </c>
      <c r="AF110">
        <v>20</v>
      </c>
      <c r="AG110" s="3"/>
      <c r="AH110" s="3" t="s">
        <v>2302</v>
      </c>
      <c r="AI110">
        <v>20</v>
      </c>
      <c r="AJ110" s="3"/>
      <c r="AK110" s="3"/>
      <c r="AM110" s="3"/>
    </row>
    <row r="111" spans="1:39" x14ac:dyDescent="0.25">
      <c r="A111" s="1">
        <v>43292.393391203703</v>
      </c>
      <c r="B111" s="1">
        <v>43292.394571759301</v>
      </c>
      <c r="C111" s="3" t="s">
        <v>142</v>
      </c>
      <c r="D111" s="3"/>
      <c r="E111">
        <v>80</v>
      </c>
      <c r="F111" s="3"/>
      <c r="G111" s="11" t="s">
        <v>167</v>
      </c>
      <c r="I111" s="3"/>
      <c r="J111" s="3" t="s">
        <v>2295</v>
      </c>
      <c r="L111" s="3"/>
      <c r="M111" s="3" t="s">
        <v>168</v>
      </c>
      <c r="O111" s="3"/>
      <c r="P111" s="3" t="s">
        <v>2432</v>
      </c>
      <c r="R111" s="3"/>
      <c r="S111" s="3" t="s">
        <v>1206</v>
      </c>
      <c r="U111" s="3"/>
      <c r="V111" s="3" t="s">
        <v>2298</v>
      </c>
      <c r="W111">
        <v>20</v>
      </c>
      <c r="X111" s="3"/>
      <c r="Y111" s="3" t="s">
        <v>2299</v>
      </c>
      <c r="Z111">
        <v>20</v>
      </c>
      <c r="AA111" s="3"/>
      <c r="AB111" s="3" t="s">
        <v>2304</v>
      </c>
      <c r="AC111">
        <v>20</v>
      </c>
      <c r="AD111" s="3"/>
      <c r="AE111" s="3" t="s">
        <v>2311</v>
      </c>
      <c r="AF111">
        <v>0</v>
      </c>
      <c r="AG111" s="3"/>
      <c r="AH111" s="3" t="s">
        <v>2302</v>
      </c>
      <c r="AI111">
        <v>20</v>
      </c>
      <c r="AJ111" s="3"/>
      <c r="AK111" s="3"/>
      <c r="AM111" s="3"/>
    </row>
    <row r="112" spans="1:39" x14ac:dyDescent="0.25">
      <c r="A112" s="1">
        <v>43292.394780092603</v>
      </c>
      <c r="B112" s="1">
        <v>43292.395787037</v>
      </c>
      <c r="C112" s="3" t="s">
        <v>142</v>
      </c>
      <c r="D112" s="3"/>
      <c r="E112">
        <v>100</v>
      </c>
      <c r="F112" s="3"/>
      <c r="G112" s="11" t="s">
        <v>167</v>
      </c>
      <c r="I112" s="3"/>
      <c r="J112" s="3" t="s">
        <v>2295</v>
      </c>
      <c r="L112" s="3"/>
      <c r="M112" s="3" t="s">
        <v>168</v>
      </c>
      <c r="O112" s="3"/>
      <c r="P112" s="3" t="s">
        <v>2433</v>
      </c>
      <c r="R112" s="3"/>
      <c r="S112" s="3" t="s">
        <v>171</v>
      </c>
      <c r="U112" s="3"/>
      <c r="V112" s="3" t="s">
        <v>2298</v>
      </c>
      <c r="W112">
        <v>20</v>
      </c>
      <c r="X112" s="3"/>
      <c r="Y112" s="3" t="s">
        <v>2299</v>
      </c>
      <c r="Z112">
        <v>20</v>
      </c>
      <c r="AA112" s="3"/>
      <c r="AB112" s="3" t="s">
        <v>2304</v>
      </c>
      <c r="AC112">
        <v>20</v>
      </c>
      <c r="AD112" s="3"/>
      <c r="AE112" s="3" t="s">
        <v>2301</v>
      </c>
      <c r="AF112">
        <v>20</v>
      </c>
      <c r="AG112" s="3"/>
      <c r="AH112" s="3" t="s">
        <v>2302</v>
      </c>
      <c r="AI112">
        <v>20</v>
      </c>
      <c r="AJ112" s="3"/>
      <c r="AK112" s="3"/>
      <c r="AM112" s="3"/>
    </row>
    <row r="113" spans="1:39" x14ac:dyDescent="0.25">
      <c r="A113" s="1">
        <v>43292.395879629599</v>
      </c>
      <c r="B113" s="1">
        <v>43292.396990740701</v>
      </c>
      <c r="C113" s="3" t="s">
        <v>142</v>
      </c>
      <c r="D113" s="3"/>
      <c r="E113">
        <v>80</v>
      </c>
      <c r="F113" s="3"/>
      <c r="G113" s="11" t="s">
        <v>167</v>
      </c>
      <c r="I113" s="3"/>
      <c r="J113" s="3" t="s">
        <v>2295</v>
      </c>
      <c r="L113" s="3"/>
      <c r="M113" s="3" t="s">
        <v>168</v>
      </c>
      <c r="O113" s="3"/>
      <c r="P113" s="3" t="s">
        <v>2432</v>
      </c>
      <c r="R113" s="3"/>
      <c r="S113" s="3" t="s">
        <v>2434</v>
      </c>
      <c r="U113" s="3"/>
      <c r="V113" s="3" t="s">
        <v>2298</v>
      </c>
      <c r="W113">
        <v>20</v>
      </c>
      <c r="X113" s="3"/>
      <c r="Y113" s="3" t="s">
        <v>2299</v>
      </c>
      <c r="Z113">
        <v>20</v>
      </c>
      <c r="AA113" s="3"/>
      <c r="AB113" s="3" t="s">
        <v>2300</v>
      </c>
      <c r="AC113">
        <v>0</v>
      </c>
      <c r="AD113" s="3"/>
      <c r="AE113" s="3" t="s">
        <v>2301</v>
      </c>
      <c r="AF113">
        <v>20</v>
      </c>
      <c r="AG113" s="3"/>
      <c r="AH113" s="3" t="s">
        <v>2302</v>
      </c>
      <c r="AI113">
        <v>20</v>
      </c>
      <c r="AJ113" s="3"/>
      <c r="AK113" s="3"/>
      <c r="AM113" s="3"/>
    </row>
    <row r="114" spans="1:39" x14ac:dyDescent="0.25">
      <c r="A114" s="1">
        <v>43292.397164351903</v>
      </c>
      <c r="B114" s="1">
        <v>43292.3980324074</v>
      </c>
      <c r="C114" s="3" t="s">
        <v>142</v>
      </c>
      <c r="D114" s="3"/>
      <c r="E114">
        <v>80</v>
      </c>
      <c r="F114" s="3"/>
      <c r="G114" s="11" t="s">
        <v>167</v>
      </c>
      <c r="I114" s="3"/>
      <c r="J114" s="3" t="s">
        <v>2295</v>
      </c>
      <c r="L114" s="3"/>
      <c r="M114" s="3" t="s">
        <v>168</v>
      </c>
      <c r="O114" s="3"/>
      <c r="P114" s="3" t="s">
        <v>2432</v>
      </c>
      <c r="R114" s="3"/>
      <c r="S114" s="3" t="s">
        <v>2418</v>
      </c>
      <c r="U114" s="3"/>
      <c r="V114" s="3" t="s">
        <v>2298</v>
      </c>
      <c r="W114">
        <v>20</v>
      </c>
      <c r="X114" s="3"/>
      <c r="Y114" s="3" t="s">
        <v>2309</v>
      </c>
      <c r="Z114">
        <v>0</v>
      </c>
      <c r="AA114" s="3"/>
      <c r="AB114" s="3" t="s">
        <v>2304</v>
      </c>
      <c r="AC114">
        <v>20</v>
      </c>
      <c r="AD114" s="3"/>
      <c r="AE114" s="3" t="s">
        <v>2301</v>
      </c>
      <c r="AF114">
        <v>20</v>
      </c>
      <c r="AG114" s="3"/>
      <c r="AH114" s="3" t="s">
        <v>2302</v>
      </c>
      <c r="AI114">
        <v>20</v>
      </c>
      <c r="AJ114" s="3"/>
      <c r="AK114" s="3"/>
      <c r="AM114" s="3"/>
    </row>
    <row r="115" spans="1:39" x14ac:dyDescent="0.25">
      <c r="A115" s="1">
        <v>43292.398136574098</v>
      </c>
      <c r="B115" s="1">
        <v>43292.3988425926</v>
      </c>
      <c r="C115" s="3" t="s">
        <v>142</v>
      </c>
      <c r="D115" s="3"/>
      <c r="E115">
        <v>80</v>
      </c>
      <c r="F115" s="3"/>
      <c r="G115" s="11" t="s">
        <v>167</v>
      </c>
      <c r="I115" s="3"/>
      <c r="J115" s="3" t="s">
        <v>2295</v>
      </c>
      <c r="L115" s="3"/>
      <c r="M115" s="3" t="s">
        <v>168</v>
      </c>
      <c r="O115" s="3"/>
      <c r="P115" s="3" t="s">
        <v>2435</v>
      </c>
      <c r="R115" s="3"/>
      <c r="S115" s="3" t="s">
        <v>2436</v>
      </c>
      <c r="U115" s="3"/>
      <c r="V115" s="3" t="s">
        <v>2298</v>
      </c>
      <c r="W115">
        <v>20</v>
      </c>
      <c r="X115" s="3"/>
      <c r="Y115" s="3" t="s">
        <v>2299</v>
      </c>
      <c r="Z115">
        <v>20</v>
      </c>
      <c r="AA115" s="3"/>
      <c r="AB115" s="3" t="s">
        <v>2304</v>
      </c>
      <c r="AC115">
        <v>20</v>
      </c>
      <c r="AD115" s="3"/>
      <c r="AE115" s="3" t="s">
        <v>2311</v>
      </c>
      <c r="AF115">
        <v>0</v>
      </c>
      <c r="AG115" s="3"/>
      <c r="AH115" s="3" t="s">
        <v>2302</v>
      </c>
      <c r="AI115">
        <v>20</v>
      </c>
      <c r="AJ115" s="3"/>
      <c r="AK115" s="3"/>
      <c r="AM115" s="3"/>
    </row>
    <row r="116" spans="1:39" x14ac:dyDescent="0.25">
      <c r="A116" s="1">
        <v>43292.398946759298</v>
      </c>
      <c r="B116" s="1">
        <v>43292.399907407402</v>
      </c>
      <c r="C116" s="3" t="s">
        <v>142</v>
      </c>
      <c r="D116" s="3"/>
      <c r="E116">
        <v>60</v>
      </c>
      <c r="F116" s="3"/>
      <c r="G116" s="11" t="s">
        <v>167</v>
      </c>
      <c r="I116" s="3"/>
      <c r="J116" s="3" t="s">
        <v>2295</v>
      </c>
      <c r="L116" s="3"/>
      <c r="M116" s="3" t="s">
        <v>168</v>
      </c>
      <c r="O116" s="3"/>
      <c r="P116" s="3" t="s">
        <v>2430</v>
      </c>
      <c r="R116" s="3"/>
      <c r="S116" s="3" t="s">
        <v>171</v>
      </c>
      <c r="U116" s="3"/>
      <c r="V116" s="3" t="s">
        <v>2298</v>
      </c>
      <c r="W116">
        <v>20</v>
      </c>
      <c r="X116" s="3"/>
      <c r="Y116" s="3" t="s">
        <v>2299</v>
      </c>
      <c r="Z116">
        <v>20</v>
      </c>
      <c r="AA116" s="3"/>
      <c r="AB116" s="3" t="s">
        <v>2304</v>
      </c>
      <c r="AC116">
        <v>20</v>
      </c>
      <c r="AD116" s="3"/>
      <c r="AE116" s="3" t="s">
        <v>2311</v>
      </c>
      <c r="AF116">
        <v>0</v>
      </c>
      <c r="AG116" s="3"/>
      <c r="AH116" s="3" t="s">
        <v>2310</v>
      </c>
      <c r="AI116">
        <v>0</v>
      </c>
      <c r="AJ116" s="3"/>
      <c r="AK116" s="3"/>
      <c r="AM116" s="3"/>
    </row>
    <row r="117" spans="1:39" x14ac:dyDescent="0.25">
      <c r="A117" s="1">
        <v>43293.400891203702</v>
      </c>
      <c r="B117" s="1">
        <v>43293.402476851901</v>
      </c>
      <c r="C117" s="3" t="s">
        <v>142</v>
      </c>
      <c r="D117" s="3"/>
      <c r="E117">
        <v>80</v>
      </c>
      <c r="F117" s="3"/>
      <c r="G117" s="11" t="s">
        <v>246</v>
      </c>
      <c r="I117" s="3"/>
      <c r="J117" s="3" t="s">
        <v>2295</v>
      </c>
      <c r="L117" s="3"/>
      <c r="M117" s="3" t="s">
        <v>197</v>
      </c>
      <c r="O117" s="3"/>
      <c r="P117" s="3" t="s">
        <v>2437</v>
      </c>
      <c r="R117" s="3"/>
      <c r="S117" s="3" t="s">
        <v>162</v>
      </c>
      <c r="U117" s="3"/>
      <c r="V117" s="3" t="s">
        <v>2298</v>
      </c>
      <c r="W117">
        <v>20</v>
      </c>
      <c r="X117" s="3"/>
      <c r="Y117" s="3" t="s">
        <v>2299</v>
      </c>
      <c r="Z117">
        <v>20</v>
      </c>
      <c r="AA117" s="3"/>
      <c r="AB117" s="3" t="s">
        <v>2304</v>
      </c>
      <c r="AC117">
        <v>20</v>
      </c>
      <c r="AD117" s="3"/>
      <c r="AE117" s="3" t="s">
        <v>2301</v>
      </c>
      <c r="AF117">
        <v>20</v>
      </c>
      <c r="AG117" s="3"/>
      <c r="AH117" s="3" t="s">
        <v>2312</v>
      </c>
      <c r="AI117">
        <v>0</v>
      </c>
      <c r="AJ117" s="3"/>
      <c r="AK117" s="3"/>
      <c r="AM117" s="3"/>
    </row>
    <row r="118" spans="1:39" x14ac:dyDescent="0.25">
      <c r="A118" s="1">
        <v>43293.402743055602</v>
      </c>
      <c r="B118" s="1">
        <v>43293.410254629598</v>
      </c>
      <c r="C118" s="3" t="s">
        <v>142</v>
      </c>
      <c r="D118" s="3"/>
      <c r="E118">
        <v>80</v>
      </c>
      <c r="F118" s="3"/>
      <c r="G118" s="11" t="s">
        <v>246</v>
      </c>
      <c r="I118" s="3"/>
      <c r="J118" s="3" t="s">
        <v>2295</v>
      </c>
      <c r="L118" s="3"/>
      <c r="M118" s="3" t="s">
        <v>197</v>
      </c>
      <c r="O118" s="3"/>
      <c r="P118" s="3" t="s">
        <v>2438</v>
      </c>
      <c r="R118" s="3"/>
      <c r="S118" s="3" t="s">
        <v>2337</v>
      </c>
      <c r="U118" s="3"/>
      <c r="V118" s="3" t="s">
        <v>2298</v>
      </c>
      <c r="W118">
        <v>20</v>
      </c>
      <c r="X118" s="3"/>
      <c r="Y118" s="3" t="s">
        <v>2299</v>
      </c>
      <c r="Z118">
        <v>20</v>
      </c>
      <c r="AA118" s="3"/>
      <c r="AB118" s="3" t="s">
        <v>2304</v>
      </c>
      <c r="AC118">
        <v>20</v>
      </c>
      <c r="AD118" s="3"/>
      <c r="AE118" s="3" t="s">
        <v>2301</v>
      </c>
      <c r="AF118">
        <v>20</v>
      </c>
      <c r="AG118" s="3"/>
      <c r="AH118" s="3" t="s">
        <v>2310</v>
      </c>
      <c r="AI118">
        <v>0</v>
      </c>
      <c r="AJ118" s="3"/>
      <c r="AK118" s="3"/>
      <c r="AM118" s="3"/>
    </row>
    <row r="119" spans="1:39" x14ac:dyDescent="0.25">
      <c r="A119" s="1">
        <v>43293.410775463002</v>
      </c>
      <c r="B119" s="1">
        <v>43293.421319444402</v>
      </c>
      <c r="C119" s="3" t="s">
        <v>142</v>
      </c>
      <c r="D119" s="3"/>
      <c r="E119">
        <v>80</v>
      </c>
      <c r="F119" s="3"/>
      <c r="G119" s="11" t="s">
        <v>246</v>
      </c>
      <c r="I119" s="3"/>
      <c r="J119" s="3" t="s">
        <v>2295</v>
      </c>
      <c r="L119" s="3"/>
      <c r="M119" s="3" t="s">
        <v>197</v>
      </c>
      <c r="O119" s="3"/>
      <c r="P119" s="3" t="s">
        <v>2439</v>
      </c>
      <c r="R119" s="3"/>
      <c r="S119" s="3" t="s">
        <v>2418</v>
      </c>
      <c r="U119" s="3"/>
      <c r="V119" s="3" t="s">
        <v>2298</v>
      </c>
      <c r="W119">
        <v>20</v>
      </c>
      <c r="X119" s="3"/>
      <c r="Y119" s="3" t="s">
        <v>2299</v>
      </c>
      <c r="Z119">
        <v>20</v>
      </c>
      <c r="AA119" s="3"/>
      <c r="AB119" s="3" t="s">
        <v>2304</v>
      </c>
      <c r="AC119">
        <v>20</v>
      </c>
      <c r="AD119" s="3"/>
      <c r="AE119" s="3" t="s">
        <v>2311</v>
      </c>
      <c r="AF119">
        <v>0</v>
      </c>
      <c r="AG119" s="3"/>
      <c r="AH119" s="3" t="s">
        <v>2302</v>
      </c>
      <c r="AI119">
        <v>20</v>
      </c>
      <c r="AJ119" s="3"/>
      <c r="AK119" s="3"/>
      <c r="AM119" s="3"/>
    </row>
    <row r="120" spans="1:39" x14ac:dyDescent="0.25">
      <c r="A120" s="1">
        <v>43293.6089699074</v>
      </c>
      <c r="B120" s="1">
        <v>43293.612870370402</v>
      </c>
      <c r="C120" s="3" t="s">
        <v>142</v>
      </c>
      <c r="D120" s="3"/>
      <c r="E120">
        <v>100</v>
      </c>
      <c r="F120" s="3"/>
      <c r="G120" s="11" t="s">
        <v>189</v>
      </c>
      <c r="I120" s="3"/>
      <c r="J120" s="3" t="s">
        <v>2295</v>
      </c>
      <c r="L120" s="3"/>
      <c r="M120" s="3" t="s">
        <v>146</v>
      </c>
      <c r="O120" s="3"/>
      <c r="P120" s="3" t="s">
        <v>2440</v>
      </c>
      <c r="R120" s="3"/>
      <c r="S120" s="3" t="s">
        <v>2314</v>
      </c>
      <c r="U120" s="3"/>
      <c r="V120" s="3" t="s">
        <v>2298</v>
      </c>
      <c r="W120">
        <v>20</v>
      </c>
      <c r="X120" s="3"/>
      <c r="Y120" s="3" t="s">
        <v>2299</v>
      </c>
      <c r="Z120">
        <v>20</v>
      </c>
      <c r="AA120" s="3"/>
      <c r="AB120" s="3" t="s">
        <v>2304</v>
      </c>
      <c r="AC120">
        <v>20</v>
      </c>
      <c r="AD120" s="3"/>
      <c r="AE120" s="3" t="s">
        <v>2301</v>
      </c>
      <c r="AF120">
        <v>20</v>
      </c>
      <c r="AG120" s="3"/>
      <c r="AH120" s="3" t="s">
        <v>2302</v>
      </c>
      <c r="AI120">
        <v>20</v>
      </c>
      <c r="AJ120" s="3"/>
      <c r="AK120" s="3" t="s">
        <v>2441</v>
      </c>
      <c r="AM120" s="3"/>
    </row>
    <row r="121" spans="1:39" x14ac:dyDescent="0.25">
      <c r="A121" s="1">
        <v>43293.648460648103</v>
      </c>
      <c r="B121" s="1">
        <v>43293.649143518502</v>
      </c>
      <c r="C121" s="3" t="s">
        <v>142</v>
      </c>
      <c r="D121" s="3"/>
      <c r="E121">
        <v>80</v>
      </c>
      <c r="F121" s="3"/>
      <c r="G121" s="11" t="s">
        <v>182</v>
      </c>
      <c r="I121" s="3"/>
      <c r="J121" s="3" t="s">
        <v>2295</v>
      </c>
      <c r="L121" s="3"/>
      <c r="M121" s="3" t="s">
        <v>146</v>
      </c>
      <c r="O121" s="3"/>
      <c r="P121" s="3" t="s">
        <v>2442</v>
      </c>
      <c r="R121" s="3"/>
      <c r="S121" s="3" t="s">
        <v>162</v>
      </c>
      <c r="U121" s="3"/>
      <c r="V121" s="3" t="s">
        <v>2298</v>
      </c>
      <c r="W121">
        <v>20</v>
      </c>
      <c r="X121" s="3"/>
      <c r="Y121" s="3" t="s">
        <v>2309</v>
      </c>
      <c r="Z121">
        <v>0</v>
      </c>
      <c r="AA121" s="3"/>
      <c r="AB121" s="3" t="s">
        <v>2304</v>
      </c>
      <c r="AC121">
        <v>20</v>
      </c>
      <c r="AD121" s="3"/>
      <c r="AE121" s="3" t="s">
        <v>2301</v>
      </c>
      <c r="AF121">
        <v>20</v>
      </c>
      <c r="AG121" s="3"/>
      <c r="AH121" s="3" t="s">
        <v>2302</v>
      </c>
      <c r="AI121">
        <v>20</v>
      </c>
      <c r="AJ121" s="3"/>
      <c r="AK121" s="3"/>
      <c r="AM121" s="3"/>
    </row>
    <row r="122" spans="1:39" x14ac:dyDescent="0.25">
      <c r="A122" s="1">
        <v>43293.6492476852</v>
      </c>
      <c r="B122" s="1">
        <v>43293.649583333303</v>
      </c>
      <c r="C122" s="3" t="s">
        <v>142</v>
      </c>
      <c r="D122" s="3"/>
      <c r="E122">
        <v>80</v>
      </c>
      <c r="F122" s="3"/>
      <c r="G122" s="11" t="s">
        <v>182</v>
      </c>
      <c r="I122" s="3"/>
      <c r="J122" s="3" t="s">
        <v>2295</v>
      </c>
      <c r="L122" s="3"/>
      <c r="M122" s="3" t="s">
        <v>146</v>
      </c>
      <c r="O122" s="3"/>
      <c r="P122" s="3" t="s">
        <v>2443</v>
      </c>
      <c r="R122" s="3"/>
      <c r="S122" s="3" t="s">
        <v>162</v>
      </c>
      <c r="U122" s="3"/>
      <c r="V122" s="3" t="s">
        <v>2298</v>
      </c>
      <c r="W122">
        <v>20</v>
      </c>
      <c r="X122" s="3"/>
      <c r="Y122" s="3" t="s">
        <v>2299</v>
      </c>
      <c r="Z122">
        <v>20</v>
      </c>
      <c r="AA122" s="3"/>
      <c r="AB122" s="3" t="s">
        <v>2304</v>
      </c>
      <c r="AC122">
        <v>20</v>
      </c>
      <c r="AD122" s="3"/>
      <c r="AE122" s="3" t="s">
        <v>2311</v>
      </c>
      <c r="AF122">
        <v>0</v>
      </c>
      <c r="AG122" s="3"/>
      <c r="AH122" s="3" t="s">
        <v>2302</v>
      </c>
      <c r="AI122">
        <v>20</v>
      </c>
      <c r="AJ122" s="3"/>
      <c r="AK122" s="3"/>
      <c r="AM122" s="3"/>
    </row>
    <row r="123" spans="1:39" x14ac:dyDescent="0.25">
      <c r="A123" s="1">
        <v>43293.6496527778</v>
      </c>
      <c r="B123" s="1">
        <v>43293.650069444397</v>
      </c>
      <c r="C123" s="3" t="s">
        <v>142</v>
      </c>
      <c r="D123" s="3"/>
      <c r="E123">
        <v>80</v>
      </c>
      <c r="F123" s="3"/>
      <c r="G123" s="11" t="s">
        <v>182</v>
      </c>
      <c r="I123" s="3"/>
      <c r="J123" s="3" t="s">
        <v>2295</v>
      </c>
      <c r="L123" s="3"/>
      <c r="M123" s="3" t="s">
        <v>146</v>
      </c>
      <c r="O123" s="3"/>
      <c r="P123" s="3" t="s">
        <v>2443</v>
      </c>
      <c r="R123" s="3"/>
      <c r="S123" s="3" t="s">
        <v>162</v>
      </c>
      <c r="U123" s="3"/>
      <c r="V123" s="3" t="s">
        <v>2298</v>
      </c>
      <c r="W123">
        <v>20</v>
      </c>
      <c r="X123" s="3"/>
      <c r="Y123" s="3" t="s">
        <v>2299</v>
      </c>
      <c r="Z123">
        <v>20</v>
      </c>
      <c r="AA123" s="3"/>
      <c r="AB123" s="3" t="s">
        <v>2300</v>
      </c>
      <c r="AC123">
        <v>0</v>
      </c>
      <c r="AD123" s="3"/>
      <c r="AE123" s="3" t="s">
        <v>2301</v>
      </c>
      <c r="AF123">
        <v>20</v>
      </c>
      <c r="AG123" s="3"/>
      <c r="AH123" s="3" t="s">
        <v>2302</v>
      </c>
      <c r="AI123">
        <v>20</v>
      </c>
      <c r="AJ123" s="3"/>
      <c r="AK123" s="3"/>
      <c r="AM123" s="3"/>
    </row>
    <row r="124" spans="1:39" x14ac:dyDescent="0.25">
      <c r="A124" s="1">
        <v>43293.650196759299</v>
      </c>
      <c r="B124" s="1">
        <v>43293.650486111103</v>
      </c>
      <c r="C124" s="3" t="s">
        <v>142</v>
      </c>
      <c r="D124" s="3"/>
      <c r="E124">
        <v>100</v>
      </c>
      <c r="F124" s="3"/>
      <c r="G124" s="11" t="s">
        <v>182</v>
      </c>
      <c r="I124" s="3"/>
      <c r="J124" s="3" t="s">
        <v>2295</v>
      </c>
      <c r="L124" s="3"/>
      <c r="M124" s="3" t="s">
        <v>146</v>
      </c>
      <c r="O124" s="3"/>
      <c r="P124" s="3" t="s">
        <v>2443</v>
      </c>
      <c r="R124" s="3"/>
      <c r="S124" s="3" t="s">
        <v>162</v>
      </c>
      <c r="U124" s="3"/>
      <c r="V124" s="3" t="s">
        <v>2298</v>
      </c>
      <c r="W124">
        <v>20</v>
      </c>
      <c r="X124" s="3"/>
      <c r="Y124" s="3" t="s">
        <v>2299</v>
      </c>
      <c r="Z124">
        <v>20</v>
      </c>
      <c r="AA124" s="3"/>
      <c r="AB124" s="3" t="s">
        <v>2304</v>
      </c>
      <c r="AC124">
        <v>20</v>
      </c>
      <c r="AD124" s="3"/>
      <c r="AE124" s="3" t="s">
        <v>2301</v>
      </c>
      <c r="AF124">
        <v>20</v>
      </c>
      <c r="AG124" s="3"/>
      <c r="AH124" s="3" t="s">
        <v>2302</v>
      </c>
      <c r="AI124">
        <v>20</v>
      </c>
      <c r="AJ124" s="3"/>
      <c r="AK124" s="3"/>
      <c r="AM124" s="3"/>
    </row>
    <row r="125" spans="1:39" x14ac:dyDescent="0.25">
      <c r="A125" s="1">
        <v>43293.651527777802</v>
      </c>
      <c r="B125" s="1">
        <v>43293.651990740698</v>
      </c>
      <c r="C125" s="3" t="s">
        <v>142</v>
      </c>
      <c r="D125" s="3"/>
      <c r="E125">
        <v>100</v>
      </c>
      <c r="F125" s="3"/>
      <c r="G125" s="11" t="s">
        <v>182</v>
      </c>
      <c r="I125" s="3"/>
      <c r="J125" s="3" t="s">
        <v>2295</v>
      </c>
      <c r="L125" s="3"/>
      <c r="M125" s="3" t="s">
        <v>146</v>
      </c>
      <c r="O125" s="3"/>
      <c r="P125" s="3" t="s">
        <v>2443</v>
      </c>
      <c r="R125" s="3"/>
      <c r="S125" s="3" t="s">
        <v>162</v>
      </c>
      <c r="U125" s="3"/>
      <c r="V125" s="3" t="s">
        <v>2298</v>
      </c>
      <c r="W125">
        <v>20</v>
      </c>
      <c r="X125" s="3"/>
      <c r="Y125" s="3" t="s">
        <v>2299</v>
      </c>
      <c r="Z125">
        <v>20</v>
      </c>
      <c r="AA125" s="3"/>
      <c r="AB125" s="3" t="s">
        <v>2304</v>
      </c>
      <c r="AC125">
        <v>20</v>
      </c>
      <c r="AD125" s="3"/>
      <c r="AE125" s="3" t="s">
        <v>2301</v>
      </c>
      <c r="AF125">
        <v>20</v>
      </c>
      <c r="AG125" s="3"/>
      <c r="AH125" s="3" t="s">
        <v>2302</v>
      </c>
      <c r="AI125">
        <v>20</v>
      </c>
      <c r="AJ125" s="3"/>
      <c r="AK125" s="3"/>
      <c r="AM125" s="3"/>
    </row>
    <row r="126" spans="1:39" x14ac:dyDescent="0.25">
      <c r="A126" s="1">
        <v>43294.831909722197</v>
      </c>
      <c r="B126" s="1">
        <v>43294.836423611101</v>
      </c>
      <c r="C126" s="3" t="s">
        <v>142</v>
      </c>
      <c r="D126" s="3"/>
      <c r="E126">
        <v>100</v>
      </c>
      <c r="F126" s="3"/>
      <c r="G126" s="11" t="s">
        <v>189</v>
      </c>
      <c r="I126" s="3"/>
      <c r="J126" s="3" t="s">
        <v>2295</v>
      </c>
      <c r="L126" s="3"/>
      <c r="M126" s="3" t="s">
        <v>146</v>
      </c>
      <c r="O126" s="3"/>
      <c r="P126" s="3" t="s">
        <v>2444</v>
      </c>
      <c r="R126" s="3"/>
      <c r="S126" s="3" t="s">
        <v>2344</v>
      </c>
      <c r="U126" s="3"/>
      <c r="V126" s="3" t="s">
        <v>2298</v>
      </c>
      <c r="W126">
        <v>20</v>
      </c>
      <c r="X126" s="3"/>
      <c r="Y126" s="3" t="s">
        <v>2299</v>
      </c>
      <c r="Z126">
        <v>20</v>
      </c>
      <c r="AA126" s="3"/>
      <c r="AB126" s="3" t="s">
        <v>2304</v>
      </c>
      <c r="AC126">
        <v>20</v>
      </c>
      <c r="AD126" s="3"/>
      <c r="AE126" s="3" t="s">
        <v>2301</v>
      </c>
      <c r="AF126">
        <v>20</v>
      </c>
      <c r="AG126" s="3"/>
      <c r="AH126" s="3" t="s">
        <v>2302</v>
      </c>
      <c r="AI126">
        <v>20</v>
      </c>
      <c r="AJ126" s="3"/>
      <c r="AK126" s="3"/>
      <c r="AM126" s="3"/>
    </row>
    <row r="127" spans="1:39" x14ac:dyDescent="0.25">
      <c r="A127" s="1">
        <v>43300.388900462996</v>
      </c>
      <c r="B127" s="1">
        <v>43300.394548611097</v>
      </c>
      <c r="C127" s="3" t="s">
        <v>142</v>
      </c>
      <c r="D127" s="3"/>
      <c r="E127">
        <v>100</v>
      </c>
      <c r="F127" s="3"/>
      <c r="G127" s="11" t="s">
        <v>196</v>
      </c>
      <c r="I127" s="3"/>
      <c r="J127" s="3" t="s">
        <v>2295</v>
      </c>
      <c r="L127" s="3"/>
      <c r="M127" s="3" t="s">
        <v>197</v>
      </c>
      <c r="O127" s="3"/>
      <c r="P127" s="3" t="s">
        <v>2445</v>
      </c>
      <c r="R127" s="3"/>
      <c r="S127" s="3" t="s">
        <v>190</v>
      </c>
      <c r="U127" s="3"/>
      <c r="V127" s="3" t="s">
        <v>2298</v>
      </c>
      <c r="W127">
        <v>20</v>
      </c>
      <c r="X127" s="3"/>
      <c r="Y127" s="3" t="s">
        <v>2299</v>
      </c>
      <c r="Z127">
        <v>20</v>
      </c>
      <c r="AA127" s="3"/>
      <c r="AB127" s="3" t="s">
        <v>2304</v>
      </c>
      <c r="AC127">
        <v>20</v>
      </c>
      <c r="AD127" s="3"/>
      <c r="AE127" s="3" t="s">
        <v>2301</v>
      </c>
      <c r="AF127">
        <v>20</v>
      </c>
      <c r="AG127" s="3"/>
      <c r="AH127" s="3" t="s">
        <v>2302</v>
      </c>
      <c r="AI127">
        <v>20</v>
      </c>
      <c r="AJ127" s="3"/>
      <c r="AK127" s="3"/>
      <c r="AM127" s="3"/>
    </row>
    <row r="128" spans="1:39" x14ac:dyDescent="0.25">
      <c r="A128" s="1">
        <v>43300.401342592602</v>
      </c>
      <c r="B128" s="1">
        <v>43300.405277777798</v>
      </c>
      <c r="C128" s="3" t="s">
        <v>142</v>
      </c>
      <c r="D128" s="3"/>
      <c r="E128">
        <v>100</v>
      </c>
      <c r="F128" s="3"/>
      <c r="G128" s="11" t="s">
        <v>196</v>
      </c>
      <c r="I128" s="3"/>
      <c r="J128" s="3" t="s">
        <v>2295</v>
      </c>
      <c r="L128" s="3"/>
      <c r="M128" s="3" t="s">
        <v>197</v>
      </c>
      <c r="O128" s="3"/>
      <c r="P128" s="3" t="s">
        <v>2446</v>
      </c>
      <c r="R128" s="3"/>
      <c r="S128" s="3" t="s">
        <v>190</v>
      </c>
      <c r="U128" s="3"/>
      <c r="V128" s="3" t="s">
        <v>2298</v>
      </c>
      <c r="W128">
        <v>20</v>
      </c>
      <c r="X128" s="3"/>
      <c r="Y128" s="3" t="s">
        <v>2299</v>
      </c>
      <c r="Z128">
        <v>20</v>
      </c>
      <c r="AA128" s="3"/>
      <c r="AB128" s="3" t="s">
        <v>2304</v>
      </c>
      <c r="AC128">
        <v>20</v>
      </c>
      <c r="AD128" s="3"/>
      <c r="AE128" s="3" t="s">
        <v>2301</v>
      </c>
      <c r="AF128">
        <v>20</v>
      </c>
      <c r="AG128" s="3"/>
      <c r="AH128" s="3" t="s">
        <v>2302</v>
      </c>
      <c r="AI128">
        <v>20</v>
      </c>
      <c r="AJ128" s="3"/>
      <c r="AK128" s="3"/>
      <c r="AM128" s="3"/>
    </row>
    <row r="129" spans="1:39" x14ac:dyDescent="0.25">
      <c r="A129" s="1">
        <v>43300.405416666697</v>
      </c>
      <c r="B129" s="1">
        <v>43300.4067939815</v>
      </c>
      <c r="C129" s="3" t="s">
        <v>142</v>
      </c>
      <c r="D129" s="3"/>
      <c r="E129">
        <v>100</v>
      </c>
      <c r="F129" s="3"/>
      <c r="G129" s="11" t="s">
        <v>196</v>
      </c>
      <c r="I129" s="3"/>
      <c r="J129" s="3" t="s">
        <v>2295</v>
      </c>
      <c r="L129" s="3"/>
      <c r="M129" s="3" t="s">
        <v>197</v>
      </c>
      <c r="O129" s="3"/>
      <c r="P129" s="3" t="s">
        <v>2447</v>
      </c>
      <c r="R129" s="3"/>
      <c r="S129" s="3" t="s">
        <v>190</v>
      </c>
      <c r="U129" s="3"/>
      <c r="V129" s="3" t="s">
        <v>2298</v>
      </c>
      <c r="W129">
        <v>20</v>
      </c>
      <c r="X129" s="3"/>
      <c r="Y129" s="3" t="s">
        <v>2299</v>
      </c>
      <c r="Z129">
        <v>20</v>
      </c>
      <c r="AA129" s="3"/>
      <c r="AB129" s="3" t="s">
        <v>2304</v>
      </c>
      <c r="AC129">
        <v>20</v>
      </c>
      <c r="AD129" s="3"/>
      <c r="AE129" s="3" t="s">
        <v>2301</v>
      </c>
      <c r="AF129">
        <v>20</v>
      </c>
      <c r="AG129" s="3"/>
      <c r="AH129" s="3" t="s">
        <v>2302</v>
      </c>
      <c r="AI129">
        <v>20</v>
      </c>
      <c r="AJ129" s="3"/>
      <c r="AK129" s="3"/>
      <c r="AM129" s="3"/>
    </row>
    <row r="130" spans="1:39" x14ac:dyDescent="0.25">
      <c r="A130" s="1">
        <v>43300.406863425902</v>
      </c>
      <c r="B130" s="1">
        <v>43300.4077777778</v>
      </c>
      <c r="C130" s="3" t="s">
        <v>142</v>
      </c>
      <c r="D130" s="3"/>
      <c r="E130">
        <v>100</v>
      </c>
      <c r="F130" s="3"/>
      <c r="G130" s="11" t="s">
        <v>196</v>
      </c>
      <c r="I130" s="3"/>
      <c r="J130" s="3" t="s">
        <v>2295</v>
      </c>
      <c r="L130" s="3"/>
      <c r="M130" s="3" t="s">
        <v>197</v>
      </c>
      <c r="O130" s="3"/>
      <c r="P130" s="3" t="s">
        <v>2446</v>
      </c>
      <c r="R130" s="3"/>
      <c r="S130" s="3" t="s">
        <v>190</v>
      </c>
      <c r="U130" s="3"/>
      <c r="V130" s="3" t="s">
        <v>2298</v>
      </c>
      <c r="W130">
        <v>20</v>
      </c>
      <c r="X130" s="3"/>
      <c r="Y130" s="3" t="s">
        <v>2299</v>
      </c>
      <c r="Z130">
        <v>20</v>
      </c>
      <c r="AA130" s="3"/>
      <c r="AB130" s="3" t="s">
        <v>2304</v>
      </c>
      <c r="AC130">
        <v>20</v>
      </c>
      <c r="AD130" s="3"/>
      <c r="AE130" s="3" t="s">
        <v>2301</v>
      </c>
      <c r="AF130">
        <v>20</v>
      </c>
      <c r="AG130" s="3"/>
      <c r="AH130" s="3" t="s">
        <v>2302</v>
      </c>
      <c r="AI130">
        <v>20</v>
      </c>
      <c r="AJ130" s="3"/>
      <c r="AK130" s="3"/>
      <c r="AM130" s="3"/>
    </row>
    <row r="131" spans="1:39" x14ac:dyDescent="0.25">
      <c r="A131" s="1">
        <v>43300.408125000002</v>
      </c>
      <c r="B131" s="1">
        <v>43300.408715277801</v>
      </c>
      <c r="C131" s="3" t="s">
        <v>142</v>
      </c>
      <c r="D131" s="3"/>
      <c r="E131">
        <v>100</v>
      </c>
      <c r="F131" s="3"/>
      <c r="G131" s="11" t="s">
        <v>196</v>
      </c>
      <c r="I131" s="3"/>
      <c r="J131" s="3" t="s">
        <v>2295</v>
      </c>
      <c r="L131" s="3"/>
      <c r="M131" s="3" t="s">
        <v>197</v>
      </c>
      <c r="O131" s="3"/>
      <c r="P131" s="3" t="s">
        <v>2448</v>
      </c>
      <c r="R131" s="3"/>
      <c r="S131" s="3" t="s">
        <v>190</v>
      </c>
      <c r="U131" s="3"/>
      <c r="V131" s="3" t="s">
        <v>2298</v>
      </c>
      <c r="W131">
        <v>20</v>
      </c>
      <c r="X131" s="3"/>
      <c r="Y131" s="3" t="s">
        <v>2299</v>
      </c>
      <c r="Z131">
        <v>20</v>
      </c>
      <c r="AA131" s="3"/>
      <c r="AB131" s="3" t="s">
        <v>2304</v>
      </c>
      <c r="AC131">
        <v>20</v>
      </c>
      <c r="AD131" s="3"/>
      <c r="AE131" s="3" t="s">
        <v>2301</v>
      </c>
      <c r="AF131">
        <v>20</v>
      </c>
      <c r="AG131" s="3"/>
      <c r="AH131" s="3" t="s">
        <v>2302</v>
      </c>
      <c r="AI131">
        <v>20</v>
      </c>
      <c r="AJ131" s="3"/>
      <c r="AK131" s="3"/>
      <c r="AM131" s="3"/>
    </row>
    <row r="132" spans="1:39" x14ac:dyDescent="0.25">
      <c r="A132" s="1">
        <v>43300.408865740697</v>
      </c>
      <c r="B132" s="1">
        <v>43300.409710648099</v>
      </c>
      <c r="C132" s="3" t="s">
        <v>142</v>
      </c>
      <c r="D132" s="3"/>
      <c r="E132">
        <v>100</v>
      </c>
      <c r="F132" s="3"/>
      <c r="G132" s="11" t="s">
        <v>196</v>
      </c>
      <c r="I132" s="3"/>
      <c r="J132" s="3" t="s">
        <v>2295</v>
      </c>
      <c r="L132" s="3"/>
      <c r="M132" s="3" t="s">
        <v>197</v>
      </c>
      <c r="O132" s="3"/>
      <c r="P132" s="3" t="s">
        <v>2449</v>
      </c>
      <c r="R132" s="3"/>
      <c r="S132" s="3" t="s">
        <v>190</v>
      </c>
      <c r="U132" s="3"/>
      <c r="V132" s="3" t="s">
        <v>2298</v>
      </c>
      <c r="W132">
        <v>20</v>
      </c>
      <c r="X132" s="3"/>
      <c r="Y132" s="3" t="s">
        <v>2299</v>
      </c>
      <c r="Z132">
        <v>20</v>
      </c>
      <c r="AA132" s="3"/>
      <c r="AB132" s="3" t="s">
        <v>2304</v>
      </c>
      <c r="AC132">
        <v>20</v>
      </c>
      <c r="AD132" s="3"/>
      <c r="AE132" s="3" t="s">
        <v>2301</v>
      </c>
      <c r="AF132">
        <v>20</v>
      </c>
      <c r="AG132" s="3"/>
      <c r="AH132" s="3" t="s">
        <v>2302</v>
      </c>
      <c r="AI132">
        <v>20</v>
      </c>
      <c r="AJ132" s="3"/>
      <c r="AK132" s="3"/>
      <c r="AM132" s="3"/>
    </row>
    <row r="133" spans="1:39" x14ac:dyDescent="0.25">
      <c r="A133" s="1">
        <v>43300.409791666701</v>
      </c>
      <c r="B133" s="1">
        <v>43300.410219907397</v>
      </c>
      <c r="C133" s="3" t="s">
        <v>142</v>
      </c>
      <c r="D133" s="3"/>
      <c r="E133">
        <v>100</v>
      </c>
      <c r="F133" s="3"/>
      <c r="G133" s="11" t="s">
        <v>196</v>
      </c>
      <c r="I133" s="3"/>
      <c r="J133" s="3" t="s">
        <v>2295</v>
      </c>
      <c r="L133" s="3"/>
      <c r="M133" s="3" t="s">
        <v>197</v>
      </c>
      <c r="O133" s="3"/>
      <c r="P133" s="3" t="s">
        <v>2447</v>
      </c>
      <c r="R133" s="3"/>
      <c r="S133" s="3" t="s">
        <v>190</v>
      </c>
      <c r="U133" s="3"/>
      <c r="V133" s="3" t="s">
        <v>2298</v>
      </c>
      <c r="W133">
        <v>20</v>
      </c>
      <c r="X133" s="3"/>
      <c r="Y133" s="3" t="s">
        <v>2299</v>
      </c>
      <c r="Z133">
        <v>20</v>
      </c>
      <c r="AA133" s="3"/>
      <c r="AB133" s="3" t="s">
        <v>2304</v>
      </c>
      <c r="AC133">
        <v>20</v>
      </c>
      <c r="AD133" s="3"/>
      <c r="AE133" s="3" t="s">
        <v>2301</v>
      </c>
      <c r="AF133">
        <v>20</v>
      </c>
      <c r="AG133" s="3"/>
      <c r="AH133" s="3" t="s">
        <v>2302</v>
      </c>
      <c r="AI133">
        <v>20</v>
      </c>
      <c r="AJ133" s="3"/>
      <c r="AK133" s="3"/>
      <c r="AM133" s="3"/>
    </row>
    <row r="134" spans="1:39" x14ac:dyDescent="0.25">
      <c r="A134" s="1">
        <v>43300.626157407401</v>
      </c>
      <c r="B134" s="1">
        <v>43300.640625</v>
      </c>
      <c r="C134" s="3" t="s">
        <v>142</v>
      </c>
      <c r="D134" s="3"/>
      <c r="E134">
        <v>80</v>
      </c>
      <c r="F134" s="3"/>
      <c r="G134" s="11" t="s">
        <v>218</v>
      </c>
      <c r="I134" s="3"/>
      <c r="J134" s="3" t="s">
        <v>2295</v>
      </c>
      <c r="L134" s="3"/>
      <c r="M134" s="3" t="s">
        <v>146</v>
      </c>
      <c r="O134" s="3"/>
      <c r="P134" s="3" t="s">
        <v>2450</v>
      </c>
      <c r="R134" s="3"/>
      <c r="S134" s="3" t="s">
        <v>2344</v>
      </c>
      <c r="U134" s="3"/>
      <c r="V134" s="3" t="s">
        <v>2298</v>
      </c>
      <c r="W134">
        <v>20</v>
      </c>
      <c r="X134" s="3"/>
      <c r="Y134" s="3" t="s">
        <v>2309</v>
      </c>
      <c r="Z134">
        <v>0</v>
      </c>
      <c r="AA134" s="3"/>
      <c r="AB134" s="3" t="s">
        <v>2304</v>
      </c>
      <c r="AC134">
        <v>20</v>
      </c>
      <c r="AD134" s="3"/>
      <c r="AE134" s="3" t="s">
        <v>2301</v>
      </c>
      <c r="AF134">
        <v>20</v>
      </c>
      <c r="AG134" s="3"/>
      <c r="AH134" s="3" t="s">
        <v>2302</v>
      </c>
      <c r="AI134">
        <v>20</v>
      </c>
      <c r="AJ134" s="3"/>
      <c r="AK134" s="3" t="s">
        <v>2451</v>
      </c>
      <c r="AM134" s="3"/>
    </row>
    <row r="135" spans="1:39" x14ac:dyDescent="0.25">
      <c r="A135" s="1">
        <v>43302.3758564815</v>
      </c>
      <c r="B135" s="1">
        <v>43302.376747685201</v>
      </c>
      <c r="C135" s="3" t="s">
        <v>142</v>
      </c>
      <c r="D135" s="3"/>
      <c r="E135">
        <v>60</v>
      </c>
      <c r="F135" s="3"/>
      <c r="G135" s="11" t="s">
        <v>222</v>
      </c>
      <c r="I135" s="3"/>
      <c r="J135" s="3" t="s">
        <v>2295</v>
      </c>
      <c r="L135" s="3"/>
      <c r="M135" s="3" t="s">
        <v>146</v>
      </c>
      <c r="O135" s="3"/>
      <c r="P135" s="3" t="s">
        <v>2452</v>
      </c>
      <c r="R135" s="3"/>
      <c r="S135" s="3" t="s">
        <v>2337</v>
      </c>
      <c r="U135" s="3"/>
      <c r="V135" s="3" t="s">
        <v>2298</v>
      </c>
      <c r="W135">
        <v>20</v>
      </c>
      <c r="X135" s="3"/>
      <c r="Y135" s="3" t="s">
        <v>2299</v>
      </c>
      <c r="Z135">
        <v>20</v>
      </c>
      <c r="AA135" s="3"/>
      <c r="AB135" s="3" t="s">
        <v>2300</v>
      </c>
      <c r="AC135">
        <v>0</v>
      </c>
      <c r="AD135" s="3"/>
      <c r="AE135" s="3" t="s">
        <v>2301</v>
      </c>
      <c r="AF135">
        <v>20</v>
      </c>
      <c r="AG135" s="3"/>
      <c r="AH135" s="3" t="s">
        <v>2310</v>
      </c>
      <c r="AI135">
        <v>0</v>
      </c>
      <c r="AJ135" s="3"/>
      <c r="AK135" s="3" t="s">
        <v>924</v>
      </c>
      <c r="AM135" s="3"/>
    </row>
    <row r="136" spans="1:39" x14ac:dyDescent="0.25">
      <c r="A136" s="1">
        <v>43302.377083333296</v>
      </c>
      <c r="B136" s="1">
        <v>43302.378148148098</v>
      </c>
      <c r="C136" s="3" t="s">
        <v>142</v>
      </c>
      <c r="D136" s="3"/>
      <c r="E136">
        <v>60</v>
      </c>
      <c r="F136" s="3"/>
      <c r="G136" s="11" t="s">
        <v>222</v>
      </c>
      <c r="I136" s="3"/>
      <c r="J136" s="3" t="s">
        <v>2295</v>
      </c>
      <c r="L136" s="3"/>
      <c r="M136" s="3" t="s">
        <v>146</v>
      </c>
      <c r="O136" s="3"/>
      <c r="P136" s="3" t="s">
        <v>2453</v>
      </c>
      <c r="R136" s="3"/>
      <c r="S136" s="3" t="s">
        <v>2406</v>
      </c>
      <c r="U136" s="3"/>
      <c r="V136" s="3" t="s">
        <v>2298</v>
      </c>
      <c r="W136">
        <v>20</v>
      </c>
      <c r="X136" s="3"/>
      <c r="Y136" s="3" t="s">
        <v>2299</v>
      </c>
      <c r="Z136">
        <v>20</v>
      </c>
      <c r="AA136" s="3"/>
      <c r="AB136" s="3" t="s">
        <v>2364</v>
      </c>
      <c r="AC136">
        <v>0</v>
      </c>
      <c r="AD136" s="3"/>
      <c r="AE136" s="3" t="s">
        <v>2301</v>
      </c>
      <c r="AF136">
        <v>20</v>
      </c>
      <c r="AG136" s="3"/>
      <c r="AH136" s="3" t="s">
        <v>2310</v>
      </c>
      <c r="AI136">
        <v>0</v>
      </c>
      <c r="AJ136" s="3"/>
      <c r="AK136" s="3" t="s">
        <v>924</v>
      </c>
      <c r="AM136" s="3"/>
    </row>
    <row r="137" spans="1:39" x14ac:dyDescent="0.25">
      <c r="A137" s="1">
        <v>43302.378275463001</v>
      </c>
      <c r="B137" s="1">
        <v>43302.379016203697</v>
      </c>
      <c r="C137" s="3" t="s">
        <v>142</v>
      </c>
      <c r="D137" s="3"/>
      <c r="E137">
        <v>60</v>
      </c>
      <c r="F137" s="3"/>
      <c r="G137" s="11" t="s">
        <v>222</v>
      </c>
      <c r="I137" s="3"/>
      <c r="J137" s="3" t="s">
        <v>2295</v>
      </c>
      <c r="L137" s="3"/>
      <c r="M137" s="3" t="s">
        <v>146</v>
      </c>
      <c r="O137" s="3"/>
      <c r="P137" s="3" t="s">
        <v>2454</v>
      </c>
      <c r="R137" s="3"/>
      <c r="S137" s="3" t="s">
        <v>2406</v>
      </c>
      <c r="U137" s="3"/>
      <c r="V137" s="3" t="s">
        <v>2298</v>
      </c>
      <c r="W137">
        <v>20</v>
      </c>
      <c r="X137" s="3"/>
      <c r="Y137" s="3" t="s">
        <v>2299</v>
      </c>
      <c r="Z137">
        <v>20</v>
      </c>
      <c r="AA137" s="3"/>
      <c r="AB137" s="3" t="s">
        <v>2364</v>
      </c>
      <c r="AC137">
        <v>0</v>
      </c>
      <c r="AD137" s="3"/>
      <c r="AE137" s="3" t="s">
        <v>2301</v>
      </c>
      <c r="AF137">
        <v>20</v>
      </c>
      <c r="AG137" s="3"/>
      <c r="AH137" s="3" t="s">
        <v>2310</v>
      </c>
      <c r="AI137">
        <v>0</v>
      </c>
      <c r="AJ137" s="3"/>
      <c r="AK137" s="3" t="s">
        <v>924</v>
      </c>
      <c r="AM137" s="3"/>
    </row>
    <row r="138" spans="1:39" x14ac:dyDescent="0.25">
      <c r="A138" s="1">
        <v>43302.379097222198</v>
      </c>
      <c r="B138" s="1">
        <v>43302.3956944444</v>
      </c>
      <c r="C138" s="3" t="s">
        <v>142</v>
      </c>
      <c r="D138" s="3"/>
      <c r="E138">
        <v>60</v>
      </c>
      <c r="F138" s="3"/>
      <c r="G138" s="11" t="s">
        <v>222</v>
      </c>
      <c r="I138" s="3"/>
      <c r="J138" s="3" t="s">
        <v>2295</v>
      </c>
      <c r="L138" s="3"/>
      <c r="M138" s="3" t="s">
        <v>146</v>
      </c>
      <c r="O138" s="3"/>
      <c r="P138" s="3" t="s">
        <v>2455</v>
      </c>
      <c r="R138" s="3"/>
      <c r="S138" s="3" t="s">
        <v>2337</v>
      </c>
      <c r="U138" s="3"/>
      <c r="V138" s="3" t="s">
        <v>2298</v>
      </c>
      <c r="W138">
        <v>20</v>
      </c>
      <c r="X138" s="3"/>
      <c r="Y138" s="3" t="s">
        <v>2353</v>
      </c>
      <c r="Z138">
        <v>0</v>
      </c>
      <c r="AA138" s="3"/>
      <c r="AB138" s="3" t="s">
        <v>2364</v>
      </c>
      <c r="AC138">
        <v>0</v>
      </c>
      <c r="AD138" s="3"/>
      <c r="AE138" s="3" t="s">
        <v>2301</v>
      </c>
      <c r="AF138">
        <v>20</v>
      </c>
      <c r="AG138" s="3"/>
      <c r="AH138" s="3" t="s">
        <v>2302</v>
      </c>
      <c r="AI138">
        <v>20</v>
      </c>
      <c r="AJ138" s="3"/>
      <c r="AK138" s="3" t="s">
        <v>2456</v>
      </c>
      <c r="AM138" s="3"/>
    </row>
    <row r="139" spans="1:39" x14ac:dyDescent="0.25">
      <c r="A139" s="1">
        <v>43302.625173611101</v>
      </c>
      <c r="B139" s="1">
        <v>43302.626377314802</v>
      </c>
      <c r="C139" s="3" t="s">
        <v>142</v>
      </c>
      <c r="D139" s="3"/>
      <c r="E139">
        <v>80</v>
      </c>
      <c r="F139" s="3"/>
      <c r="G139" s="11" t="s">
        <v>222</v>
      </c>
      <c r="I139" s="3"/>
      <c r="J139" s="3" t="s">
        <v>2295</v>
      </c>
      <c r="L139" s="3"/>
      <c r="M139" s="3" t="s">
        <v>146</v>
      </c>
      <c r="O139" s="3"/>
      <c r="P139" s="3" t="s">
        <v>2457</v>
      </c>
      <c r="R139" s="3"/>
      <c r="S139" s="3" t="s">
        <v>2337</v>
      </c>
      <c r="U139" s="3"/>
      <c r="V139" s="3" t="s">
        <v>2298</v>
      </c>
      <c r="W139">
        <v>20</v>
      </c>
      <c r="X139" s="3"/>
      <c r="Y139" s="3" t="s">
        <v>2299</v>
      </c>
      <c r="Z139">
        <v>20</v>
      </c>
      <c r="AA139" s="3"/>
      <c r="AB139" s="3" t="s">
        <v>2300</v>
      </c>
      <c r="AC139">
        <v>0</v>
      </c>
      <c r="AD139" s="3"/>
      <c r="AE139" s="3" t="s">
        <v>2301</v>
      </c>
      <c r="AF139">
        <v>20</v>
      </c>
      <c r="AG139" s="3"/>
      <c r="AH139" s="3" t="s">
        <v>2302</v>
      </c>
      <c r="AI139">
        <v>20</v>
      </c>
      <c r="AJ139" s="3"/>
      <c r="AK139" s="3" t="s">
        <v>924</v>
      </c>
      <c r="AM139" s="3"/>
    </row>
    <row r="140" spans="1:39" x14ac:dyDescent="0.25">
      <c r="A140" s="1">
        <v>43302.626736111102</v>
      </c>
      <c r="B140" s="1">
        <v>43302.627962963001</v>
      </c>
      <c r="C140" s="3" t="s">
        <v>142</v>
      </c>
      <c r="D140" s="3"/>
      <c r="E140">
        <v>80</v>
      </c>
      <c r="F140" s="3"/>
      <c r="G140" s="11" t="s">
        <v>222</v>
      </c>
      <c r="I140" s="3"/>
      <c r="J140" s="3" t="s">
        <v>2295</v>
      </c>
      <c r="L140" s="3"/>
      <c r="M140" s="3" t="s">
        <v>146</v>
      </c>
      <c r="O140" s="3"/>
      <c r="P140" s="3" t="s">
        <v>2458</v>
      </c>
      <c r="R140" s="3"/>
      <c r="S140" s="3" t="s">
        <v>2324</v>
      </c>
      <c r="U140" s="3"/>
      <c r="V140" s="3" t="s">
        <v>2298</v>
      </c>
      <c r="W140">
        <v>20</v>
      </c>
      <c r="X140" s="3"/>
      <c r="Y140" s="3" t="s">
        <v>2299</v>
      </c>
      <c r="Z140">
        <v>20</v>
      </c>
      <c r="AA140" s="3"/>
      <c r="AB140" s="3" t="s">
        <v>2304</v>
      </c>
      <c r="AC140">
        <v>20</v>
      </c>
      <c r="AD140" s="3"/>
      <c r="AE140" s="3" t="s">
        <v>2301</v>
      </c>
      <c r="AF140">
        <v>20</v>
      </c>
      <c r="AG140" s="3"/>
      <c r="AH140" s="3" t="s">
        <v>2312</v>
      </c>
      <c r="AI140">
        <v>0</v>
      </c>
      <c r="AJ140" s="3"/>
      <c r="AK140" s="3" t="s">
        <v>2456</v>
      </c>
      <c r="AM140" s="3"/>
    </row>
    <row r="141" spans="1:39" x14ac:dyDescent="0.25">
      <c r="A141" s="1">
        <v>43302.628101851798</v>
      </c>
      <c r="B141" s="1">
        <v>43302.630208333299</v>
      </c>
      <c r="C141" s="3" t="s">
        <v>142</v>
      </c>
      <c r="D141" s="3"/>
      <c r="E141">
        <v>80</v>
      </c>
      <c r="F141" s="3"/>
      <c r="G141" s="11" t="s">
        <v>222</v>
      </c>
      <c r="I141" s="3"/>
      <c r="J141" s="3" t="s">
        <v>2295</v>
      </c>
      <c r="L141" s="3"/>
      <c r="M141" s="3" t="s">
        <v>146</v>
      </c>
      <c r="O141" s="3"/>
      <c r="P141" s="3" t="s">
        <v>2459</v>
      </c>
      <c r="R141" s="3"/>
      <c r="S141" s="3" t="s">
        <v>2324</v>
      </c>
      <c r="U141" s="3"/>
      <c r="V141" s="3" t="s">
        <v>2298</v>
      </c>
      <c r="W141">
        <v>20</v>
      </c>
      <c r="X141" s="3"/>
      <c r="Y141" s="3" t="s">
        <v>2299</v>
      </c>
      <c r="Z141">
        <v>20</v>
      </c>
      <c r="AA141" s="3"/>
      <c r="AB141" s="3" t="s">
        <v>2364</v>
      </c>
      <c r="AC141">
        <v>0</v>
      </c>
      <c r="AD141" s="3"/>
      <c r="AE141" s="3" t="s">
        <v>2301</v>
      </c>
      <c r="AF141">
        <v>20</v>
      </c>
      <c r="AG141" s="3"/>
      <c r="AH141" s="3" t="s">
        <v>2302</v>
      </c>
      <c r="AI141">
        <v>20</v>
      </c>
      <c r="AJ141" s="3"/>
      <c r="AK141" s="3"/>
      <c r="AM141" s="3"/>
    </row>
    <row r="142" spans="1:39" x14ac:dyDescent="0.25">
      <c r="A142" s="1">
        <v>43302.630509259303</v>
      </c>
      <c r="B142" s="1">
        <v>43302.631793981498</v>
      </c>
      <c r="C142" s="3" t="s">
        <v>142</v>
      </c>
      <c r="D142" s="3"/>
      <c r="E142">
        <v>100</v>
      </c>
      <c r="F142" s="3"/>
      <c r="G142" s="11" t="s">
        <v>222</v>
      </c>
      <c r="I142" s="3"/>
      <c r="J142" s="3" t="s">
        <v>2295</v>
      </c>
      <c r="L142" s="3"/>
      <c r="M142" s="3" t="s">
        <v>146</v>
      </c>
      <c r="O142" s="3"/>
      <c r="P142" s="3" t="s">
        <v>2460</v>
      </c>
      <c r="R142" s="3"/>
      <c r="S142" s="3" t="s">
        <v>2337</v>
      </c>
      <c r="U142" s="3"/>
      <c r="V142" s="3" t="s">
        <v>2298</v>
      </c>
      <c r="W142">
        <v>20</v>
      </c>
      <c r="X142" s="3"/>
      <c r="Y142" s="3" t="s">
        <v>2299</v>
      </c>
      <c r="Z142">
        <v>20</v>
      </c>
      <c r="AA142" s="3"/>
      <c r="AB142" s="3" t="s">
        <v>2304</v>
      </c>
      <c r="AC142">
        <v>20</v>
      </c>
      <c r="AD142" s="3"/>
      <c r="AE142" s="3" t="s">
        <v>2301</v>
      </c>
      <c r="AF142">
        <v>20</v>
      </c>
      <c r="AG142" s="3"/>
      <c r="AH142" s="3" t="s">
        <v>2302</v>
      </c>
      <c r="AI142">
        <v>20</v>
      </c>
      <c r="AJ142" s="3"/>
      <c r="AK142" s="3"/>
      <c r="AM142" s="3"/>
    </row>
    <row r="143" spans="1:39" x14ac:dyDescent="0.25">
      <c r="A143" s="1">
        <v>43305.339849536998</v>
      </c>
      <c r="B143" s="1">
        <v>43305.340034722198</v>
      </c>
      <c r="C143" s="3" t="s">
        <v>142</v>
      </c>
      <c r="D143" s="3"/>
      <c r="E143">
        <v>80</v>
      </c>
      <c r="F143" s="3"/>
      <c r="G143" s="11" t="s">
        <v>207</v>
      </c>
      <c r="I143" s="3"/>
      <c r="J143" s="3" t="s">
        <v>2295</v>
      </c>
      <c r="L143" s="3"/>
      <c r="M143" s="3" t="s">
        <v>146</v>
      </c>
      <c r="O143" s="3"/>
      <c r="P143" s="3" t="s">
        <v>2380</v>
      </c>
      <c r="R143" s="3"/>
      <c r="S143" s="3" t="s">
        <v>162</v>
      </c>
      <c r="U143" s="3"/>
      <c r="V143" s="3" t="s">
        <v>2298</v>
      </c>
      <c r="W143">
        <v>20</v>
      </c>
      <c r="X143" s="3"/>
      <c r="Y143" s="3" t="s">
        <v>2299</v>
      </c>
      <c r="Z143">
        <v>20</v>
      </c>
      <c r="AA143" s="3"/>
      <c r="AB143" s="3" t="s">
        <v>2300</v>
      </c>
      <c r="AC143">
        <v>0</v>
      </c>
      <c r="AD143" s="3"/>
      <c r="AE143" s="3" t="s">
        <v>2301</v>
      </c>
      <c r="AF143">
        <v>20</v>
      </c>
      <c r="AG143" s="3"/>
      <c r="AH143" s="3" t="s">
        <v>2302</v>
      </c>
      <c r="AI143">
        <v>20</v>
      </c>
      <c r="AJ143" s="3"/>
      <c r="AK143" s="3"/>
      <c r="AM143" s="3"/>
    </row>
    <row r="144" spans="1:39" x14ac:dyDescent="0.25">
      <c r="A144" s="1">
        <v>43305.340405092596</v>
      </c>
      <c r="B144" s="1">
        <v>43305.341030092597</v>
      </c>
      <c r="C144" s="3" t="s">
        <v>142</v>
      </c>
      <c r="D144" s="3"/>
      <c r="E144">
        <v>80</v>
      </c>
      <c r="F144" s="3"/>
      <c r="G144" s="11" t="s">
        <v>207</v>
      </c>
      <c r="I144" s="3"/>
      <c r="J144" s="3" t="s">
        <v>2295</v>
      </c>
      <c r="L144" s="3"/>
      <c r="M144" s="3" t="s">
        <v>146</v>
      </c>
      <c r="O144" s="3"/>
      <c r="P144" s="3" t="s">
        <v>2380</v>
      </c>
      <c r="R144" s="3"/>
      <c r="S144" s="3" t="s">
        <v>162</v>
      </c>
      <c r="U144" s="3"/>
      <c r="V144" s="3" t="s">
        <v>2298</v>
      </c>
      <c r="W144">
        <v>20</v>
      </c>
      <c r="X144" s="3"/>
      <c r="Y144" s="3" t="s">
        <v>2299</v>
      </c>
      <c r="Z144">
        <v>20</v>
      </c>
      <c r="AA144" s="3"/>
      <c r="AB144" s="3" t="s">
        <v>2300</v>
      </c>
      <c r="AC144">
        <v>0</v>
      </c>
      <c r="AD144" s="3"/>
      <c r="AE144" s="3" t="s">
        <v>2301</v>
      </c>
      <c r="AF144">
        <v>20</v>
      </c>
      <c r="AG144" s="3"/>
      <c r="AH144" s="3" t="s">
        <v>2302</v>
      </c>
      <c r="AI144">
        <v>20</v>
      </c>
      <c r="AJ144" s="3"/>
      <c r="AK144" s="3"/>
      <c r="AM144" s="3"/>
    </row>
    <row r="145" spans="1:39" x14ac:dyDescent="0.25">
      <c r="A145" s="1">
        <v>43305.341111111098</v>
      </c>
      <c r="B145" s="1">
        <v>43305.341574074097</v>
      </c>
      <c r="C145" s="3" t="s">
        <v>142</v>
      </c>
      <c r="D145" s="3"/>
      <c r="E145">
        <v>100</v>
      </c>
      <c r="F145" s="3"/>
      <c r="G145" s="11" t="s">
        <v>207</v>
      </c>
      <c r="I145" s="3"/>
      <c r="J145" s="3" t="s">
        <v>2295</v>
      </c>
      <c r="L145" s="3"/>
      <c r="M145" s="3" t="s">
        <v>146</v>
      </c>
      <c r="O145" s="3"/>
      <c r="P145" s="3" t="s">
        <v>2380</v>
      </c>
      <c r="R145" s="3"/>
      <c r="S145" s="3" t="s">
        <v>162</v>
      </c>
      <c r="U145" s="3"/>
      <c r="V145" s="3" t="s">
        <v>2298</v>
      </c>
      <c r="W145">
        <v>20</v>
      </c>
      <c r="X145" s="3"/>
      <c r="Y145" s="3" t="s">
        <v>2299</v>
      </c>
      <c r="Z145">
        <v>20</v>
      </c>
      <c r="AA145" s="3"/>
      <c r="AB145" s="3" t="s">
        <v>2304</v>
      </c>
      <c r="AC145">
        <v>20</v>
      </c>
      <c r="AD145" s="3"/>
      <c r="AE145" s="3" t="s">
        <v>2301</v>
      </c>
      <c r="AF145">
        <v>20</v>
      </c>
      <c r="AG145" s="3"/>
      <c r="AH145" s="3" t="s">
        <v>2302</v>
      </c>
      <c r="AI145">
        <v>20</v>
      </c>
      <c r="AJ145" s="3"/>
      <c r="AK145" s="3"/>
      <c r="AM145" s="3"/>
    </row>
    <row r="146" spans="1:39" x14ac:dyDescent="0.25">
      <c r="A146" s="1">
        <v>43305.341689814799</v>
      </c>
      <c r="B146" s="1">
        <v>43305.342685185198</v>
      </c>
      <c r="C146" s="3" t="s">
        <v>142</v>
      </c>
      <c r="D146" s="3"/>
      <c r="E146">
        <v>60</v>
      </c>
      <c r="F146" s="3"/>
      <c r="G146" s="11" t="s">
        <v>207</v>
      </c>
      <c r="I146" s="3"/>
      <c r="J146" s="3" t="s">
        <v>2295</v>
      </c>
      <c r="L146" s="3"/>
      <c r="M146" s="3" t="s">
        <v>146</v>
      </c>
      <c r="O146" s="3"/>
      <c r="P146" s="3" t="s">
        <v>2380</v>
      </c>
      <c r="R146" s="3"/>
      <c r="S146" s="3" t="s">
        <v>162</v>
      </c>
      <c r="U146" s="3"/>
      <c r="V146" s="3" t="s">
        <v>2298</v>
      </c>
      <c r="W146">
        <v>20</v>
      </c>
      <c r="X146" s="3"/>
      <c r="Y146" s="3" t="s">
        <v>2309</v>
      </c>
      <c r="Z146">
        <v>0</v>
      </c>
      <c r="AA146" s="3"/>
      <c r="AB146" s="3" t="s">
        <v>2300</v>
      </c>
      <c r="AC146">
        <v>0</v>
      </c>
      <c r="AD146" s="3"/>
      <c r="AE146" s="3" t="s">
        <v>2301</v>
      </c>
      <c r="AF146">
        <v>20</v>
      </c>
      <c r="AG146" s="3"/>
      <c r="AH146" s="3" t="s">
        <v>2302</v>
      </c>
      <c r="AI146">
        <v>20</v>
      </c>
      <c r="AJ146" s="3"/>
      <c r="AK146" s="3"/>
      <c r="AM146" s="3"/>
    </row>
    <row r="147" spans="1:39" x14ac:dyDescent="0.25">
      <c r="A147" s="1">
        <v>43305.342812499999</v>
      </c>
      <c r="B147" s="1">
        <v>43305.343240740702</v>
      </c>
      <c r="C147" s="3" t="s">
        <v>142</v>
      </c>
      <c r="D147" s="3"/>
      <c r="E147">
        <v>60</v>
      </c>
      <c r="F147" s="3"/>
      <c r="G147" s="11" t="s">
        <v>207</v>
      </c>
      <c r="I147" s="3"/>
      <c r="J147" s="3" t="s">
        <v>2295</v>
      </c>
      <c r="L147" s="3"/>
      <c r="M147" s="3" t="s">
        <v>146</v>
      </c>
      <c r="O147" s="3"/>
      <c r="P147" s="3" t="s">
        <v>2380</v>
      </c>
      <c r="R147" s="3"/>
      <c r="S147" s="3" t="s">
        <v>162</v>
      </c>
      <c r="U147" s="3"/>
      <c r="V147" s="3" t="s">
        <v>2373</v>
      </c>
      <c r="W147">
        <v>0</v>
      </c>
      <c r="X147" s="3"/>
      <c r="Y147" s="3" t="s">
        <v>2309</v>
      </c>
      <c r="Z147">
        <v>0</v>
      </c>
      <c r="AA147" s="3"/>
      <c r="AB147" s="3" t="s">
        <v>2304</v>
      </c>
      <c r="AC147">
        <v>20</v>
      </c>
      <c r="AD147" s="3"/>
      <c r="AE147" s="3" t="s">
        <v>2301</v>
      </c>
      <c r="AF147">
        <v>20</v>
      </c>
      <c r="AG147" s="3"/>
      <c r="AH147" s="3" t="s">
        <v>2302</v>
      </c>
      <c r="AI147">
        <v>20</v>
      </c>
      <c r="AJ147" s="3"/>
      <c r="AK147" s="3"/>
      <c r="AM147" s="3"/>
    </row>
    <row r="148" spans="1:39" x14ac:dyDescent="0.25">
      <c r="A148" s="1">
        <v>43307.4198032407</v>
      </c>
      <c r="B148" s="1">
        <v>43307.4212037037</v>
      </c>
      <c r="C148" s="3" t="s">
        <v>142</v>
      </c>
      <c r="D148" s="3"/>
      <c r="E148">
        <v>100</v>
      </c>
      <c r="F148" s="3"/>
      <c r="G148" s="11" t="s">
        <v>212</v>
      </c>
      <c r="I148" s="3"/>
      <c r="J148" s="3" t="s">
        <v>2295</v>
      </c>
      <c r="L148" s="3"/>
      <c r="M148" s="3" t="s">
        <v>146</v>
      </c>
      <c r="O148" s="3"/>
      <c r="P148" s="3" t="s">
        <v>2461</v>
      </c>
      <c r="R148" s="3"/>
      <c r="S148" s="3" t="s">
        <v>2322</v>
      </c>
      <c r="U148" s="3"/>
      <c r="V148" s="3" t="s">
        <v>2298</v>
      </c>
      <c r="W148">
        <v>20</v>
      </c>
      <c r="X148" s="3"/>
      <c r="Y148" s="3" t="s">
        <v>2299</v>
      </c>
      <c r="Z148">
        <v>20</v>
      </c>
      <c r="AA148" s="3"/>
      <c r="AB148" s="3" t="s">
        <v>2304</v>
      </c>
      <c r="AC148">
        <v>20</v>
      </c>
      <c r="AD148" s="3"/>
      <c r="AE148" s="3" t="s">
        <v>2301</v>
      </c>
      <c r="AF148">
        <v>20</v>
      </c>
      <c r="AG148" s="3"/>
      <c r="AH148" s="3" t="s">
        <v>2302</v>
      </c>
      <c r="AI148">
        <v>20</v>
      </c>
      <c r="AJ148" s="3"/>
      <c r="AK148" s="3"/>
      <c r="AM148" s="3"/>
    </row>
    <row r="149" spans="1:39" x14ac:dyDescent="0.25">
      <c r="A149" s="1">
        <v>43307.421307870398</v>
      </c>
      <c r="B149" s="1">
        <v>43307.4220138889</v>
      </c>
      <c r="C149" s="3" t="s">
        <v>142</v>
      </c>
      <c r="D149" s="3"/>
      <c r="E149">
        <v>80</v>
      </c>
      <c r="F149" s="3"/>
      <c r="G149" s="11" t="s">
        <v>212</v>
      </c>
      <c r="I149" s="3"/>
      <c r="J149" s="3" t="s">
        <v>2295</v>
      </c>
      <c r="L149" s="3"/>
      <c r="M149" s="3" t="s">
        <v>146</v>
      </c>
      <c r="O149" s="3"/>
      <c r="P149" s="3" t="s">
        <v>2461</v>
      </c>
      <c r="R149" s="3"/>
      <c r="S149" s="3" t="s">
        <v>2337</v>
      </c>
      <c r="U149" s="3"/>
      <c r="V149" s="3" t="s">
        <v>2298</v>
      </c>
      <c r="W149">
        <v>20</v>
      </c>
      <c r="X149" s="3"/>
      <c r="Y149" s="3" t="s">
        <v>2299</v>
      </c>
      <c r="Z149">
        <v>20</v>
      </c>
      <c r="AA149" s="3"/>
      <c r="AB149" s="3" t="s">
        <v>2304</v>
      </c>
      <c r="AC149">
        <v>20</v>
      </c>
      <c r="AD149" s="3"/>
      <c r="AE149" s="3" t="s">
        <v>2301</v>
      </c>
      <c r="AF149">
        <v>20</v>
      </c>
      <c r="AG149" s="3"/>
      <c r="AH149" s="3" t="s">
        <v>2312</v>
      </c>
      <c r="AI149">
        <v>0</v>
      </c>
      <c r="AJ149" s="3"/>
      <c r="AK149" s="3"/>
      <c r="AM149" s="3"/>
    </row>
    <row r="150" spans="1:39" x14ac:dyDescent="0.25">
      <c r="A150" s="1">
        <v>43307.4221412037</v>
      </c>
      <c r="B150" s="1">
        <v>43307.422754629602</v>
      </c>
      <c r="C150" s="3" t="s">
        <v>142</v>
      </c>
      <c r="D150" s="3"/>
      <c r="E150">
        <v>80</v>
      </c>
      <c r="F150" s="3"/>
      <c r="G150" s="11" t="s">
        <v>212</v>
      </c>
      <c r="I150" s="3"/>
      <c r="J150" s="3" t="s">
        <v>2295</v>
      </c>
      <c r="L150" s="3"/>
      <c r="M150" s="3" t="s">
        <v>146</v>
      </c>
      <c r="O150" s="3"/>
      <c r="P150" s="3" t="s">
        <v>2461</v>
      </c>
      <c r="R150" s="3"/>
      <c r="S150" s="3" t="s">
        <v>2337</v>
      </c>
      <c r="U150" s="3"/>
      <c r="V150" s="3" t="s">
        <v>2298</v>
      </c>
      <c r="W150">
        <v>20</v>
      </c>
      <c r="X150" s="3"/>
      <c r="Y150" s="3" t="s">
        <v>2309</v>
      </c>
      <c r="Z150">
        <v>0</v>
      </c>
      <c r="AA150" s="3"/>
      <c r="AB150" s="3" t="s">
        <v>2304</v>
      </c>
      <c r="AC150">
        <v>20</v>
      </c>
      <c r="AD150" s="3"/>
      <c r="AE150" s="3" t="s">
        <v>2301</v>
      </c>
      <c r="AF150">
        <v>20</v>
      </c>
      <c r="AG150" s="3"/>
      <c r="AH150" s="3" t="s">
        <v>2302</v>
      </c>
      <c r="AI150">
        <v>20</v>
      </c>
      <c r="AJ150" s="3"/>
      <c r="AK150" s="3"/>
      <c r="AM150" s="3"/>
    </row>
    <row r="151" spans="1:39" x14ac:dyDescent="0.25">
      <c r="A151" s="1">
        <v>43307.426643518498</v>
      </c>
      <c r="B151" s="1">
        <v>43307.427280092597</v>
      </c>
      <c r="C151" s="3" t="s">
        <v>142</v>
      </c>
      <c r="D151" s="3"/>
      <c r="E151">
        <v>80</v>
      </c>
      <c r="F151" s="3"/>
      <c r="G151" s="11" t="s">
        <v>212</v>
      </c>
      <c r="I151" s="3"/>
      <c r="J151" s="3" t="s">
        <v>2295</v>
      </c>
      <c r="L151" s="3"/>
      <c r="M151" s="3" t="s">
        <v>146</v>
      </c>
      <c r="O151" s="3"/>
      <c r="P151" s="3" t="s">
        <v>2461</v>
      </c>
      <c r="R151" s="3"/>
      <c r="S151" s="3" t="s">
        <v>2322</v>
      </c>
      <c r="U151" s="3"/>
      <c r="V151" s="3" t="s">
        <v>2298</v>
      </c>
      <c r="W151">
        <v>20</v>
      </c>
      <c r="X151" s="3"/>
      <c r="Y151" s="3" t="s">
        <v>2309</v>
      </c>
      <c r="Z151">
        <v>0</v>
      </c>
      <c r="AA151" s="3"/>
      <c r="AB151" s="3" t="s">
        <v>2304</v>
      </c>
      <c r="AC151">
        <v>20</v>
      </c>
      <c r="AD151" s="3"/>
      <c r="AE151" s="3" t="s">
        <v>2301</v>
      </c>
      <c r="AF151">
        <v>20</v>
      </c>
      <c r="AG151" s="3"/>
      <c r="AH151" s="3" t="s">
        <v>2302</v>
      </c>
      <c r="AI151">
        <v>20</v>
      </c>
      <c r="AJ151" s="3"/>
      <c r="AK151" s="3"/>
      <c r="AM151" s="3"/>
    </row>
    <row r="152" spans="1:39" x14ac:dyDescent="0.25">
      <c r="A152" s="1">
        <v>43307.427581018499</v>
      </c>
      <c r="B152" s="1">
        <v>43307.428009259304</v>
      </c>
      <c r="C152" s="3" t="s">
        <v>142</v>
      </c>
      <c r="D152" s="3"/>
      <c r="E152">
        <v>100</v>
      </c>
      <c r="F152" s="3"/>
      <c r="G152" s="11" t="s">
        <v>212</v>
      </c>
      <c r="I152" s="3"/>
      <c r="J152" s="3" t="s">
        <v>2295</v>
      </c>
      <c r="L152" s="3"/>
      <c r="M152" s="3" t="s">
        <v>146</v>
      </c>
      <c r="O152" s="3"/>
      <c r="P152" s="3" t="s">
        <v>2461</v>
      </c>
      <c r="R152" s="3"/>
      <c r="S152" s="3" t="s">
        <v>2322</v>
      </c>
      <c r="U152" s="3"/>
      <c r="V152" s="3" t="s">
        <v>2298</v>
      </c>
      <c r="W152">
        <v>20</v>
      </c>
      <c r="X152" s="3"/>
      <c r="Y152" s="3" t="s">
        <v>2299</v>
      </c>
      <c r="Z152">
        <v>20</v>
      </c>
      <c r="AA152" s="3"/>
      <c r="AB152" s="3" t="s">
        <v>2304</v>
      </c>
      <c r="AC152">
        <v>20</v>
      </c>
      <c r="AD152" s="3"/>
      <c r="AE152" s="3" t="s">
        <v>2301</v>
      </c>
      <c r="AF152">
        <v>20</v>
      </c>
      <c r="AG152" s="3"/>
      <c r="AH152" s="3" t="s">
        <v>2302</v>
      </c>
      <c r="AI152">
        <v>20</v>
      </c>
      <c r="AJ152" s="3"/>
      <c r="AK152" s="3"/>
      <c r="AM152" s="3"/>
    </row>
    <row r="153" spans="1:39" x14ac:dyDescent="0.25">
      <c r="A153" s="1">
        <v>43307.587048611102</v>
      </c>
      <c r="B153" s="1">
        <v>43307.591284722199</v>
      </c>
      <c r="C153" s="3" t="s">
        <v>142</v>
      </c>
      <c r="D153" s="3"/>
      <c r="E153">
        <v>80</v>
      </c>
      <c r="F153" s="3"/>
      <c r="G153" s="11" t="s">
        <v>218</v>
      </c>
      <c r="I153" s="3"/>
      <c r="J153" s="3" t="s">
        <v>2295</v>
      </c>
      <c r="L153" s="3"/>
      <c r="M153" s="3" t="s">
        <v>146</v>
      </c>
      <c r="O153" s="3"/>
      <c r="P153" s="3" t="s">
        <v>2462</v>
      </c>
      <c r="R153" s="3"/>
      <c r="S153" s="3" t="s">
        <v>2434</v>
      </c>
      <c r="U153" s="3"/>
      <c r="V153" s="3" t="s">
        <v>2298</v>
      </c>
      <c r="W153">
        <v>20</v>
      </c>
      <c r="X153" s="3"/>
      <c r="Y153" s="3" t="s">
        <v>2299</v>
      </c>
      <c r="Z153">
        <v>20</v>
      </c>
      <c r="AA153" s="3"/>
      <c r="AB153" s="3" t="s">
        <v>2304</v>
      </c>
      <c r="AC153">
        <v>20</v>
      </c>
      <c r="AD153" s="3"/>
      <c r="AE153" s="3" t="s">
        <v>2301</v>
      </c>
      <c r="AF153">
        <v>20</v>
      </c>
      <c r="AG153" s="3"/>
      <c r="AH153" s="3" t="s">
        <v>2310</v>
      </c>
      <c r="AI153">
        <v>0</v>
      </c>
      <c r="AJ153" s="3"/>
      <c r="AK153" s="3" t="s">
        <v>821</v>
      </c>
      <c r="AM153" s="3"/>
    </row>
    <row r="154" spans="1:39" x14ac:dyDescent="0.25">
      <c r="A154" s="1">
        <v>43307.591979166697</v>
      </c>
      <c r="B154" s="1">
        <v>43307.597060185202</v>
      </c>
      <c r="C154" s="3" t="s">
        <v>142</v>
      </c>
      <c r="D154" s="3"/>
      <c r="E154">
        <v>100</v>
      </c>
      <c r="F154" s="3"/>
      <c r="G154" s="11" t="s">
        <v>218</v>
      </c>
      <c r="I154" s="3"/>
      <c r="J154" s="3" t="s">
        <v>2295</v>
      </c>
      <c r="L154" s="3"/>
      <c r="M154" s="3" t="s">
        <v>146</v>
      </c>
      <c r="O154" s="3"/>
      <c r="P154" s="3" t="s">
        <v>2463</v>
      </c>
      <c r="R154" s="3"/>
      <c r="S154" s="3" t="s">
        <v>2434</v>
      </c>
      <c r="U154" s="3"/>
      <c r="V154" s="3" t="s">
        <v>2298</v>
      </c>
      <c r="W154">
        <v>20</v>
      </c>
      <c r="X154" s="3"/>
      <c r="Y154" s="3" t="s">
        <v>2299</v>
      </c>
      <c r="Z154">
        <v>20</v>
      </c>
      <c r="AA154" s="3"/>
      <c r="AB154" s="3" t="s">
        <v>2304</v>
      </c>
      <c r="AC154">
        <v>20</v>
      </c>
      <c r="AD154" s="3"/>
      <c r="AE154" s="3" t="s">
        <v>2301</v>
      </c>
      <c r="AF154">
        <v>20</v>
      </c>
      <c r="AG154" s="3"/>
      <c r="AH154" s="3" t="s">
        <v>2302</v>
      </c>
      <c r="AI154">
        <v>20</v>
      </c>
      <c r="AJ154" s="3"/>
      <c r="AK154" s="3" t="s">
        <v>821</v>
      </c>
      <c r="AM154" s="3"/>
    </row>
    <row r="155" spans="1:39" x14ac:dyDescent="0.25">
      <c r="A155" s="1">
        <v>43307.597303240698</v>
      </c>
      <c r="B155" s="1">
        <v>43307.605312500003</v>
      </c>
      <c r="C155" s="3" t="s">
        <v>142</v>
      </c>
      <c r="D155" s="3"/>
      <c r="E155">
        <v>100</v>
      </c>
      <c r="F155" s="3"/>
      <c r="G155" s="11" t="s">
        <v>218</v>
      </c>
      <c r="I155" s="3"/>
      <c r="J155" s="3" t="s">
        <v>2295</v>
      </c>
      <c r="L155" s="3"/>
      <c r="M155" s="3" t="s">
        <v>146</v>
      </c>
      <c r="O155" s="3"/>
      <c r="P155" s="3" t="s">
        <v>2464</v>
      </c>
      <c r="R155" s="3"/>
      <c r="S155" s="3" t="s">
        <v>2434</v>
      </c>
      <c r="U155" s="3"/>
      <c r="V155" s="3" t="s">
        <v>2298</v>
      </c>
      <c r="W155">
        <v>20</v>
      </c>
      <c r="X155" s="3"/>
      <c r="Y155" s="3" t="s">
        <v>2299</v>
      </c>
      <c r="Z155">
        <v>20</v>
      </c>
      <c r="AA155" s="3"/>
      <c r="AB155" s="3" t="s">
        <v>2304</v>
      </c>
      <c r="AC155">
        <v>20</v>
      </c>
      <c r="AD155" s="3"/>
      <c r="AE155" s="3" t="s">
        <v>2301</v>
      </c>
      <c r="AF155">
        <v>20</v>
      </c>
      <c r="AG155" s="3"/>
      <c r="AH155" s="3" t="s">
        <v>2302</v>
      </c>
      <c r="AI155">
        <v>20</v>
      </c>
      <c r="AJ155" s="3"/>
      <c r="AK155" s="3" t="s">
        <v>821</v>
      </c>
      <c r="AM155" s="3"/>
    </row>
    <row r="156" spans="1:39" x14ac:dyDescent="0.25">
      <c r="A156" s="1">
        <v>43307.605428240699</v>
      </c>
      <c r="B156" s="1">
        <v>43307.612731481502</v>
      </c>
      <c r="C156" s="3" t="s">
        <v>142</v>
      </c>
      <c r="D156" s="3"/>
      <c r="E156">
        <v>80</v>
      </c>
      <c r="F156" s="3"/>
      <c r="G156" s="11" t="s">
        <v>218</v>
      </c>
      <c r="I156" s="3"/>
      <c r="J156" s="3" t="s">
        <v>2295</v>
      </c>
      <c r="L156" s="3"/>
      <c r="M156" s="3" t="s">
        <v>146</v>
      </c>
      <c r="O156" s="3"/>
      <c r="P156" s="3" t="s">
        <v>2465</v>
      </c>
      <c r="R156" s="3"/>
      <c r="S156" s="3" t="s">
        <v>2434</v>
      </c>
      <c r="U156" s="3"/>
      <c r="V156" s="3" t="s">
        <v>2298</v>
      </c>
      <c r="W156">
        <v>20</v>
      </c>
      <c r="X156" s="3"/>
      <c r="Y156" s="3" t="s">
        <v>2299</v>
      </c>
      <c r="Z156">
        <v>20</v>
      </c>
      <c r="AA156" s="3"/>
      <c r="AB156" s="3" t="s">
        <v>2304</v>
      </c>
      <c r="AC156">
        <v>20</v>
      </c>
      <c r="AD156" s="3"/>
      <c r="AE156" s="3" t="s">
        <v>2301</v>
      </c>
      <c r="AF156">
        <v>20</v>
      </c>
      <c r="AG156" s="3"/>
      <c r="AH156" s="3" t="s">
        <v>2310</v>
      </c>
      <c r="AI156">
        <v>0</v>
      </c>
      <c r="AJ156" s="3"/>
      <c r="AK156" s="3" t="s">
        <v>821</v>
      </c>
      <c r="AM156" s="3"/>
    </row>
    <row r="157" spans="1:39" x14ac:dyDescent="0.25">
      <c r="A157" s="1">
        <v>43311.527233796303</v>
      </c>
      <c r="B157" s="1">
        <v>43311.5281944444</v>
      </c>
      <c r="C157" s="3" t="s">
        <v>142</v>
      </c>
      <c r="D157" s="3"/>
      <c r="E157">
        <v>80</v>
      </c>
      <c r="F157" s="3"/>
      <c r="G157" s="11" t="s">
        <v>317</v>
      </c>
      <c r="I157" s="3"/>
      <c r="J157" s="3" t="s">
        <v>255</v>
      </c>
      <c r="L157" s="3"/>
      <c r="M157" s="3" t="s">
        <v>146</v>
      </c>
      <c r="O157" s="3"/>
      <c r="P157" s="3" t="s">
        <v>2466</v>
      </c>
      <c r="R157" s="3"/>
      <c r="S157" s="3" t="s">
        <v>2337</v>
      </c>
      <c r="U157" s="3"/>
      <c r="V157" s="3" t="s">
        <v>2298</v>
      </c>
      <c r="W157">
        <v>20</v>
      </c>
      <c r="X157" s="3"/>
      <c r="Y157" s="3" t="s">
        <v>2299</v>
      </c>
      <c r="Z157">
        <v>20</v>
      </c>
      <c r="AA157" s="3"/>
      <c r="AB157" s="3" t="s">
        <v>2304</v>
      </c>
      <c r="AC157">
        <v>20</v>
      </c>
      <c r="AD157" s="3"/>
      <c r="AE157" s="3" t="s">
        <v>2301</v>
      </c>
      <c r="AF157">
        <v>20</v>
      </c>
      <c r="AG157" s="3"/>
      <c r="AH157" s="3" t="s">
        <v>2310</v>
      </c>
      <c r="AI157">
        <v>0</v>
      </c>
      <c r="AJ157" s="3"/>
      <c r="AK157" s="3"/>
      <c r="AM157" s="3"/>
    </row>
    <row r="158" spans="1:39" x14ac:dyDescent="0.25">
      <c r="A158" s="1">
        <v>43311.528599537</v>
      </c>
      <c r="B158" s="1">
        <v>43311.529027777797</v>
      </c>
      <c r="C158" s="3" t="s">
        <v>142</v>
      </c>
      <c r="D158" s="3"/>
      <c r="E158">
        <v>100</v>
      </c>
      <c r="F158" s="3"/>
      <c r="G158" s="11" t="s">
        <v>317</v>
      </c>
      <c r="I158" s="3"/>
      <c r="J158" s="3" t="s">
        <v>255</v>
      </c>
      <c r="L158" s="3"/>
      <c r="M158" s="3" t="s">
        <v>146</v>
      </c>
      <c r="O158" s="3"/>
      <c r="P158" s="3" t="s">
        <v>2467</v>
      </c>
      <c r="R158" s="3"/>
      <c r="S158" s="3" t="s">
        <v>2344</v>
      </c>
      <c r="U158" s="3"/>
      <c r="V158" s="3" t="s">
        <v>2298</v>
      </c>
      <c r="W158">
        <v>20</v>
      </c>
      <c r="X158" s="3"/>
      <c r="Y158" s="3" t="s">
        <v>2299</v>
      </c>
      <c r="Z158">
        <v>20</v>
      </c>
      <c r="AA158" s="3"/>
      <c r="AB158" s="3" t="s">
        <v>2304</v>
      </c>
      <c r="AC158">
        <v>20</v>
      </c>
      <c r="AD158" s="3"/>
      <c r="AE158" s="3" t="s">
        <v>2301</v>
      </c>
      <c r="AF158">
        <v>20</v>
      </c>
      <c r="AG158" s="3"/>
      <c r="AH158" s="3" t="s">
        <v>2302</v>
      </c>
      <c r="AI158">
        <v>20</v>
      </c>
      <c r="AJ158" s="3"/>
      <c r="AK158" s="3"/>
      <c r="AM158" s="3"/>
    </row>
    <row r="159" spans="1:39" x14ac:dyDescent="0.25">
      <c r="A159" s="1">
        <v>43311.529282407399</v>
      </c>
      <c r="B159" s="1">
        <v>43311.529780092598</v>
      </c>
      <c r="C159" s="3" t="s">
        <v>142</v>
      </c>
      <c r="D159" s="3"/>
      <c r="E159">
        <v>100</v>
      </c>
      <c r="F159" s="3"/>
      <c r="G159" s="11" t="s">
        <v>317</v>
      </c>
      <c r="I159" s="3"/>
      <c r="J159" s="3" t="s">
        <v>255</v>
      </c>
      <c r="L159" s="3"/>
      <c r="M159" s="3" t="s">
        <v>146</v>
      </c>
      <c r="O159" s="3"/>
      <c r="P159" s="3" t="s">
        <v>2467</v>
      </c>
      <c r="R159" s="3"/>
      <c r="S159" s="3" t="s">
        <v>2337</v>
      </c>
      <c r="U159" s="3"/>
      <c r="V159" s="3" t="s">
        <v>2298</v>
      </c>
      <c r="W159">
        <v>20</v>
      </c>
      <c r="X159" s="3"/>
      <c r="Y159" s="3" t="s">
        <v>2299</v>
      </c>
      <c r="Z159">
        <v>20</v>
      </c>
      <c r="AA159" s="3"/>
      <c r="AB159" s="3" t="s">
        <v>2304</v>
      </c>
      <c r="AC159">
        <v>20</v>
      </c>
      <c r="AD159" s="3"/>
      <c r="AE159" s="3" t="s">
        <v>2301</v>
      </c>
      <c r="AF159">
        <v>20</v>
      </c>
      <c r="AG159" s="3"/>
      <c r="AH159" s="3" t="s">
        <v>2302</v>
      </c>
      <c r="AI159">
        <v>20</v>
      </c>
      <c r="AJ159" s="3"/>
      <c r="AK159" s="3"/>
      <c r="AM159" s="3"/>
    </row>
    <row r="160" spans="1:39" x14ac:dyDescent="0.25">
      <c r="A160" s="1">
        <v>43311.5300810185</v>
      </c>
      <c r="B160" s="1">
        <v>43311.530462962997</v>
      </c>
      <c r="C160" s="3" t="s">
        <v>142</v>
      </c>
      <c r="D160" s="3"/>
      <c r="E160">
        <v>80</v>
      </c>
      <c r="F160" s="3"/>
      <c r="G160" s="11" t="s">
        <v>317</v>
      </c>
      <c r="I160" s="3"/>
      <c r="J160" s="3" t="s">
        <v>255</v>
      </c>
      <c r="L160" s="3"/>
      <c r="M160" s="3" t="s">
        <v>146</v>
      </c>
      <c r="O160" s="3"/>
      <c r="P160" s="3" t="s">
        <v>2467</v>
      </c>
      <c r="R160" s="3"/>
      <c r="S160" s="3" t="s">
        <v>2337</v>
      </c>
      <c r="U160" s="3"/>
      <c r="V160" s="3" t="s">
        <v>2298</v>
      </c>
      <c r="W160">
        <v>20</v>
      </c>
      <c r="X160" s="3"/>
      <c r="Y160" s="3" t="s">
        <v>2299</v>
      </c>
      <c r="Z160">
        <v>20</v>
      </c>
      <c r="AA160" s="3"/>
      <c r="AB160" s="3" t="s">
        <v>2304</v>
      </c>
      <c r="AC160">
        <v>20</v>
      </c>
      <c r="AD160" s="3"/>
      <c r="AE160" s="3" t="s">
        <v>2301</v>
      </c>
      <c r="AF160">
        <v>20</v>
      </c>
      <c r="AG160" s="3"/>
      <c r="AH160" s="3" t="s">
        <v>2310</v>
      </c>
      <c r="AI160">
        <v>0</v>
      </c>
      <c r="AJ160" s="3"/>
      <c r="AK160" s="3"/>
      <c r="AM160" s="3"/>
    </row>
    <row r="161" spans="1:39" x14ac:dyDescent="0.25">
      <c r="A161" s="1">
        <v>43311.530682870398</v>
      </c>
      <c r="B161" s="1">
        <v>43311.531145833302</v>
      </c>
      <c r="C161" s="3" t="s">
        <v>142</v>
      </c>
      <c r="D161" s="3"/>
      <c r="E161">
        <v>80</v>
      </c>
      <c r="F161" s="3"/>
      <c r="G161" s="11" t="s">
        <v>317</v>
      </c>
      <c r="I161" s="3"/>
      <c r="J161" s="3" t="s">
        <v>255</v>
      </c>
      <c r="L161" s="3"/>
      <c r="M161" s="3" t="s">
        <v>146</v>
      </c>
      <c r="O161" s="3"/>
      <c r="P161" s="3" t="s">
        <v>2467</v>
      </c>
      <c r="R161" s="3"/>
      <c r="S161" s="3" t="s">
        <v>162</v>
      </c>
      <c r="U161" s="3"/>
      <c r="V161" s="3" t="s">
        <v>2298</v>
      </c>
      <c r="W161">
        <v>20</v>
      </c>
      <c r="X161" s="3"/>
      <c r="Y161" s="3" t="s">
        <v>2299</v>
      </c>
      <c r="Z161">
        <v>20</v>
      </c>
      <c r="AA161" s="3"/>
      <c r="AB161" s="3" t="s">
        <v>2300</v>
      </c>
      <c r="AC161">
        <v>0</v>
      </c>
      <c r="AD161" s="3"/>
      <c r="AE161" s="3" t="s">
        <v>2301</v>
      </c>
      <c r="AF161">
        <v>20</v>
      </c>
      <c r="AG161" s="3"/>
      <c r="AH161" s="3" t="s">
        <v>2302</v>
      </c>
      <c r="AI161">
        <v>20</v>
      </c>
      <c r="AJ161" s="3"/>
      <c r="AK161" s="3"/>
      <c r="AM161" s="3"/>
    </row>
    <row r="162" spans="1:39" x14ac:dyDescent="0.25">
      <c r="A162" s="1">
        <v>43312.353912036997</v>
      </c>
      <c r="B162" s="1">
        <v>43312.357939814799</v>
      </c>
      <c r="C162" s="3" t="s">
        <v>142</v>
      </c>
      <c r="D162" s="3"/>
      <c r="E162">
        <v>80</v>
      </c>
      <c r="F162" s="3"/>
      <c r="G162" s="11" t="s">
        <v>256</v>
      </c>
      <c r="I162" s="3"/>
      <c r="J162" s="3" t="s">
        <v>255</v>
      </c>
      <c r="L162" s="3"/>
      <c r="M162" s="3" t="s">
        <v>257</v>
      </c>
      <c r="O162" s="3"/>
      <c r="P162" s="3" t="s">
        <v>2468</v>
      </c>
      <c r="R162" s="3"/>
      <c r="S162" s="3" t="s">
        <v>339</v>
      </c>
      <c r="U162" s="3"/>
      <c r="V162" s="3" t="s">
        <v>2298</v>
      </c>
      <c r="W162">
        <v>20</v>
      </c>
      <c r="X162" s="3"/>
      <c r="Y162" s="3" t="s">
        <v>2299</v>
      </c>
      <c r="Z162">
        <v>20</v>
      </c>
      <c r="AA162" s="3"/>
      <c r="AB162" s="3" t="s">
        <v>2304</v>
      </c>
      <c r="AC162">
        <v>20</v>
      </c>
      <c r="AD162" s="3"/>
      <c r="AE162" s="3" t="s">
        <v>2301</v>
      </c>
      <c r="AF162">
        <v>20</v>
      </c>
      <c r="AG162" s="3"/>
      <c r="AH162" s="3" t="s">
        <v>2312</v>
      </c>
      <c r="AI162">
        <v>0</v>
      </c>
      <c r="AJ162" s="3"/>
      <c r="AK162" s="3"/>
      <c r="AM162" s="3"/>
    </row>
    <row r="163" spans="1:39" x14ac:dyDescent="0.25">
      <c r="A163" s="1">
        <v>43312.3584722222</v>
      </c>
      <c r="B163" s="1">
        <v>43312.363645833299</v>
      </c>
      <c r="C163" s="3" t="s">
        <v>142</v>
      </c>
      <c r="D163" s="3"/>
      <c r="E163">
        <v>100</v>
      </c>
      <c r="F163" s="3"/>
      <c r="G163" s="11" t="s">
        <v>256</v>
      </c>
      <c r="I163" s="3"/>
      <c r="J163" s="3" t="s">
        <v>255</v>
      </c>
      <c r="L163" s="3"/>
      <c r="M163" s="3" t="s">
        <v>257</v>
      </c>
      <c r="O163" s="3"/>
      <c r="P163" s="3" t="s">
        <v>2468</v>
      </c>
      <c r="R163" s="3"/>
      <c r="S163" s="3" t="s">
        <v>339</v>
      </c>
      <c r="U163" s="3"/>
      <c r="V163" s="3" t="s">
        <v>2298</v>
      </c>
      <c r="W163">
        <v>20</v>
      </c>
      <c r="X163" s="3"/>
      <c r="Y163" s="3" t="s">
        <v>2299</v>
      </c>
      <c r="Z163">
        <v>20</v>
      </c>
      <c r="AA163" s="3"/>
      <c r="AB163" s="3" t="s">
        <v>2304</v>
      </c>
      <c r="AC163">
        <v>20</v>
      </c>
      <c r="AD163" s="3"/>
      <c r="AE163" s="3" t="s">
        <v>2301</v>
      </c>
      <c r="AF163">
        <v>20</v>
      </c>
      <c r="AG163" s="3"/>
      <c r="AH163" s="3" t="s">
        <v>2302</v>
      </c>
      <c r="AI163">
        <v>20</v>
      </c>
      <c r="AJ163" s="3"/>
      <c r="AK163" s="3"/>
      <c r="AM163" s="3"/>
    </row>
    <row r="164" spans="1:39" x14ac:dyDescent="0.25">
      <c r="A164" s="1">
        <v>43312.363807870403</v>
      </c>
      <c r="B164" s="1">
        <v>43312.370578703703</v>
      </c>
      <c r="C164" s="3" t="s">
        <v>142</v>
      </c>
      <c r="D164" s="3"/>
      <c r="E164">
        <v>80</v>
      </c>
      <c r="F164" s="3"/>
      <c r="G164" s="11" t="s">
        <v>256</v>
      </c>
      <c r="I164" s="3"/>
      <c r="J164" s="3" t="s">
        <v>255</v>
      </c>
      <c r="L164" s="3"/>
      <c r="M164" s="3" t="s">
        <v>257</v>
      </c>
      <c r="O164" s="3"/>
      <c r="P164" s="3" t="s">
        <v>2468</v>
      </c>
      <c r="R164" s="3"/>
      <c r="S164" s="3" t="s">
        <v>339</v>
      </c>
      <c r="U164" s="3"/>
      <c r="V164" s="3" t="s">
        <v>2298</v>
      </c>
      <c r="W164">
        <v>20</v>
      </c>
      <c r="X164" s="3"/>
      <c r="Y164" s="3" t="s">
        <v>2309</v>
      </c>
      <c r="Z164">
        <v>0</v>
      </c>
      <c r="AA164" s="3"/>
      <c r="AB164" s="3" t="s">
        <v>2304</v>
      </c>
      <c r="AC164">
        <v>20</v>
      </c>
      <c r="AD164" s="3"/>
      <c r="AE164" s="3" t="s">
        <v>2301</v>
      </c>
      <c r="AF164">
        <v>20</v>
      </c>
      <c r="AG164" s="3"/>
      <c r="AH164" s="3" t="s">
        <v>2302</v>
      </c>
      <c r="AI164">
        <v>20</v>
      </c>
      <c r="AJ164" s="3"/>
      <c r="AK164" s="3"/>
      <c r="AM164" s="3"/>
    </row>
    <row r="165" spans="1:39" x14ac:dyDescent="0.25">
      <c r="A165" s="1">
        <v>43312.370925925898</v>
      </c>
      <c r="B165" s="1">
        <v>43312.376238425903</v>
      </c>
      <c r="C165" s="3" t="s">
        <v>142</v>
      </c>
      <c r="D165" s="3"/>
      <c r="E165">
        <v>80</v>
      </c>
      <c r="F165" s="3"/>
      <c r="G165" s="11" t="s">
        <v>256</v>
      </c>
      <c r="I165" s="3"/>
      <c r="J165" s="3" t="s">
        <v>255</v>
      </c>
      <c r="L165" s="3"/>
      <c r="M165" s="3" t="s">
        <v>257</v>
      </c>
      <c r="O165" s="3"/>
      <c r="P165" s="3" t="s">
        <v>2468</v>
      </c>
      <c r="R165" s="3"/>
      <c r="S165" s="3" t="s">
        <v>339</v>
      </c>
      <c r="U165" s="3"/>
      <c r="V165" s="3" t="s">
        <v>2298</v>
      </c>
      <c r="W165">
        <v>20</v>
      </c>
      <c r="X165" s="3"/>
      <c r="Y165" s="3" t="s">
        <v>2299</v>
      </c>
      <c r="Z165">
        <v>20</v>
      </c>
      <c r="AA165" s="3"/>
      <c r="AB165" s="3" t="s">
        <v>2304</v>
      </c>
      <c r="AC165">
        <v>20</v>
      </c>
      <c r="AD165" s="3"/>
      <c r="AE165" s="3" t="s">
        <v>2301</v>
      </c>
      <c r="AF165">
        <v>20</v>
      </c>
      <c r="AG165" s="3"/>
      <c r="AH165" s="3" t="s">
        <v>2310</v>
      </c>
      <c r="AI165">
        <v>0</v>
      </c>
      <c r="AJ165" s="3"/>
      <c r="AK165" s="3"/>
      <c r="AM165" s="3"/>
    </row>
    <row r="166" spans="1:39" x14ac:dyDescent="0.25">
      <c r="A166" s="1">
        <v>43312.377083333296</v>
      </c>
      <c r="B166" s="1">
        <v>43312.379861111098</v>
      </c>
      <c r="C166" s="3" t="s">
        <v>142</v>
      </c>
      <c r="D166" s="3"/>
      <c r="E166">
        <v>60</v>
      </c>
      <c r="F166" s="3"/>
      <c r="G166" s="11" t="s">
        <v>256</v>
      </c>
      <c r="I166" s="3"/>
      <c r="J166" s="3" t="s">
        <v>255</v>
      </c>
      <c r="L166" s="3"/>
      <c r="M166" s="3" t="s">
        <v>257</v>
      </c>
      <c r="O166" s="3"/>
      <c r="P166" s="3" t="s">
        <v>2469</v>
      </c>
      <c r="R166" s="3"/>
      <c r="S166" s="3" t="s">
        <v>339</v>
      </c>
      <c r="U166" s="3"/>
      <c r="V166" s="3" t="s">
        <v>2298</v>
      </c>
      <c r="W166">
        <v>20</v>
      </c>
      <c r="X166" s="3"/>
      <c r="Y166" s="3" t="s">
        <v>2309</v>
      </c>
      <c r="Z166">
        <v>0</v>
      </c>
      <c r="AA166" s="3"/>
      <c r="AB166" s="3" t="s">
        <v>2304</v>
      </c>
      <c r="AC166">
        <v>20</v>
      </c>
      <c r="AD166" s="3"/>
      <c r="AE166" s="3" t="s">
        <v>2301</v>
      </c>
      <c r="AF166">
        <v>20</v>
      </c>
      <c r="AG166" s="3"/>
      <c r="AH166" s="3" t="s">
        <v>2312</v>
      </c>
      <c r="AI166">
        <v>0</v>
      </c>
      <c r="AJ166" s="3"/>
      <c r="AK166" s="3"/>
      <c r="AM166" s="3"/>
    </row>
    <row r="167" spans="1:39" x14ac:dyDescent="0.25">
      <c r="A167" s="1">
        <v>43312.380752314799</v>
      </c>
      <c r="B167" s="1">
        <v>43312.383946759299</v>
      </c>
      <c r="C167" s="3" t="s">
        <v>142</v>
      </c>
      <c r="D167" s="3"/>
      <c r="E167">
        <v>60</v>
      </c>
      <c r="F167" s="3"/>
      <c r="G167" s="11" t="s">
        <v>256</v>
      </c>
      <c r="I167" s="3"/>
      <c r="J167" s="3" t="s">
        <v>255</v>
      </c>
      <c r="L167" s="3"/>
      <c r="M167" s="3" t="s">
        <v>257</v>
      </c>
      <c r="O167" s="3"/>
      <c r="P167" s="3" t="s">
        <v>2470</v>
      </c>
      <c r="R167" s="3"/>
      <c r="S167" s="3" t="s">
        <v>339</v>
      </c>
      <c r="U167" s="3"/>
      <c r="V167" s="3" t="s">
        <v>2298</v>
      </c>
      <c r="W167">
        <v>20</v>
      </c>
      <c r="X167" s="3"/>
      <c r="Y167" s="3" t="s">
        <v>2353</v>
      </c>
      <c r="Z167">
        <v>0</v>
      </c>
      <c r="AA167" s="3"/>
      <c r="AB167" s="3" t="s">
        <v>2304</v>
      </c>
      <c r="AC167">
        <v>20</v>
      </c>
      <c r="AD167" s="3"/>
      <c r="AE167" s="3" t="s">
        <v>2311</v>
      </c>
      <c r="AF167">
        <v>0</v>
      </c>
      <c r="AG167" s="3"/>
      <c r="AH167" s="3" t="s">
        <v>2302</v>
      </c>
      <c r="AI167">
        <v>20</v>
      </c>
      <c r="AJ167" s="3"/>
      <c r="AK167" s="3"/>
      <c r="AM167" s="3"/>
    </row>
    <row r="168" spans="1:39" x14ac:dyDescent="0.25">
      <c r="A168" s="1">
        <v>43312.385069444397</v>
      </c>
      <c r="B168" s="1">
        <v>43312.3976736111</v>
      </c>
      <c r="C168" s="3" t="s">
        <v>142</v>
      </c>
      <c r="D168" s="3"/>
      <c r="E168">
        <v>40</v>
      </c>
      <c r="F168" s="3"/>
      <c r="G168" s="11" t="s">
        <v>256</v>
      </c>
      <c r="I168" s="3"/>
      <c r="J168" s="3" t="s">
        <v>255</v>
      </c>
      <c r="L168" s="3"/>
      <c r="M168" s="3" t="s">
        <v>257</v>
      </c>
      <c r="O168" s="3"/>
      <c r="P168" s="3" t="s">
        <v>2471</v>
      </c>
      <c r="R168" s="3"/>
      <c r="S168" s="3" t="s">
        <v>339</v>
      </c>
      <c r="U168" s="3"/>
      <c r="V168" s="3" t="s">
        <v>2298</v>
      </c>
      <c r="W168">
        <v>20</v>
      </c>
      <c r="X168" s="3"/>
      <c r="Y168" s="3" t="s">
        <v>2309</v>
      </c>
      <c r="Z168">
        <v>0</v>
      </c>
      <c r="AA168" s="3"/>
      <c r="AB168" s="3" t="s">
        <v>2304</v>
      </c>
      <c r="AC168">
        <v>20</v>
      </c>
      <c r="AD168" s="3"/>
      <c r="AE168" s="3" t="s">
        <v>2311</v>
      </c>
      <c r="AF168">
        <v>0</v>
      </c>
      <c r="AG168" s="3"/>
      <c r="AH168" s="3" t="s">
        <v>2310</v>
      </c>
      <c r="AI168">
        <v>0</v>
      </c>
      <c r="AJ168" s="3"/>
      <c r="AK168" s="3"/>
      <c r="AM168" s="3"/>
    </row>
    <row r="169" spans="1:39" x14ac:dyDescent="0.25">
      <c r="A169" s="1">
        <v>43312.399988425903</v>
      </c>
      <c r="B169" s="1">
        <v>43312.4061111111</v>
      </c>
      <c r="C169" s="3" t="s">
        <v>142</v>
      </c>
      <c r="D169" s="3"/>
      <c r="E169">
        <v>80</v>
      </c>
      <c r="F169" s="3"/>
      <c r="G169" s="11" t="s">
        <v>256</v>
      </c>
      <c r="I169" s="3"/>
      <c r="J169" s="3" t="s">
        <v>255</v>
      </c>
      <c r="L169" s="3"/>
      <c r="M169" s="3" t="s">
        <v>257</v>
      </c>
      <c r="O169" s="3"/>
      <c r="P169" s="3" t="s">
        <v>2469</v>
      </c>
      <c r="R169" s="3"/>
      <c r="S169" s="3" t="s">
        <v>339</v>
      </c>
      <c r="U169" s="3"/>
      <c r="V169" s="3" t="s">
        <v>2298</v>
      </c>
      <c r="W169">
        <v>20</v>
      </c>
      <c r="X169" s="3"/>
      <c r="Y169" s="3" t="s">
        <v>2309</v>
      </c>
      <c r="Z169">
        <v>0</v>
      </c>
      <c r="AA169" s="3"/>
      <c r="AB169" s="3" t="s">
        <v>2304</v>
      </c>
      <c r="AC169">
        <v>20</v>
      </c>
      <c r="AD169" s="3"/>
      <c r="AE169" s="3" t="s">
        <v>2301</v>
      </c>
      <c r="AF169">
        <v>20</v>
      </c>
      <c r="AG169" s="3"/>
      <c r="AH169" s="3" t="s">
        <v>2302</v>
      </c>
      <c r="AI169">
        <v>20</v>
      </c>
      <c r="AJ169" s="3"/>
      <c r="AK169" s="3"/>
      <c r="AM169" s="3"/>
    </row>
    <row r="170" spans="1:39" x14ac:dyDescent="0.25">
      <c r="A170" s="1">
        <v>43312.407025462999</v>
      </c>
      <c r="B170" s="1">
        <v>43312.410300925898</v>
      </c>
      <c r="C170" s="3" t="s">
        <v>142</v>
      </c>
      <c r="D170" s="3"/>
      <c r="E170">
        <v>60</v>
      </c>
      <c r="F170" s="3"/>
      <c r="G170" s="11" t="s">
        <v>256</v>
      </c>
      <c r="I170" s="3"/>
      <c r="J170" s="3" t="s">
        <v>255</v>
      </c>
      <c r="L170" s="3"/>
      <c r="M170" s="3" t="s">
        <v>257</v>
      </c>
      <c r="O170" s="3"/>
      <c r="P170" s="3" t="s">
        <v>2470</v>
      </c>
      <c r="R170" s="3"/>
      <c r="S170" s="3" t="s">
        <v>339</v>
      </c>
      <c r="U170" s="3"/>
      <c r="V170" s="3" t="s">
        <v>2298</v>
      </c>
      <c r="W170">
        <v>20</v>
      </c>
      <c r="X170" s="3"/>
      <c r="Y170" s="3" t="s">
        <v>2299</v>
      </c>
      <c r="Z170">
        <v>20</v>
      </c>
      <c r="AA170" s="3"/>
      <c r="AB170" s="3" t="s">
        <v>2304</v>
      </c>
      <c r="AC170">
        <v>20</v>
      </c>
      <c r="AD170" s="3"/>
      <c r="AE170" s="3" t="s">
        <v>2311</v>
      </c>
      <c r="AF170">
        <v>0</v>
      </c>
      <c r="AG170" s="3"/>
      <c r="AH170" s="3" t="s">
        <v>2312</v>
      </c>
      <c r="AI170">
        <v>0</v>
      </c>
      <c r="AJ170" s="3"/>
      <c r="AK170" s="3"/>
      <c r="AM170" s="3"/>
    </row>
    <row r="171" spans="1:39" x14ac:dyDescent="0.25">
      <c r="A171" s="1">
        <v>43312.411793981497</v>
      </c>
      <c r="B171" s="1">
        <v>43312.415196759299</v>
      </c>
      <c r="C171" s="3" t="s">
        <v>142</v>
      </c>
      <c r="D171" s="3"/>
      <c r="E171">
        <v>60</v>
      </c>
      <c r="F171" s="3"/>
      <c r="G171" s="11" t="s">
        <v>256</v>
      </c>
      <c r="I171" s="3"/>
      <c r="J171" s="3" t="s">
        <v>255</v>
      </c>
      <c r="L171" s="3"/>
      <c r="M171" s="3" t="s">
        <v>257</v>
      </c>
      <c r="O171" s="3"/>
      <c r="P171" s="3" t="s">
        <v>2469</v>
      </c>
      <c r="R171" s="3"/>
      <c r="S171" s="3" t="s">
        <v>339</v>
      </c>
      <c r="U171" s="3"/>
      <c r="V171" s="3" t="s">
        <v>2298</v>
      </c>
      <c r="W171">
        <v>20</v>
      </c>
      <c r="X171" s="3"/>
      <c r="Y171" s="3" t="s">
        <v>2309</v>
      </c>
      <c r="Z171">
        <v>0</v>
      </c>
      <c r="AA171" s="3"/>
      <c r="AB171" s="3" t="s">
        <v>2304</v>
      </c>
      <c r="AC171">
        <v>20</v>
      </c>
      <c r="AD171" s="3"/>
      <c r="AE171" s="3" t="s">
        <v>2301</v>
      </c>
      <c r="AF171">
        <v>20</v>
      </c>
      <c r="AG171" s="3"/>
      <c r="AH171" s="3" t="s">
        <v>2310</v>
      </c>
      <c r="AI171">
        <v>0</v>
      </c>
      <c r="AJ171" s="3"/>
      <c r="AK171" s="3"/>
      <c r="AM171" s="3"/>
    </row>
    <row r="172" spans="1:39" x14ac:dyDescent="0.25">
      <c r="A172" s="1">
        <v>43312.416550925896</v>
      </c>
      <c r="B172" s="1">
        <v>43312.421446759297</v>
      </c>
      <c r="C172" s="3" t="s">
        <v>142</v>
      </c>
      <c r="D172" s="3"/>
      <c r="E172">
        <v>100</v>
      </c>
      <c r="F172" s="3"/>
      <c r="G172" s="11" t="s">
        <v>256</v>
      </c>
      <c r="I172" s="3"/>
      <c r="J172" s="3" t="s">
        <v>255</v>
      </c>
      <c r="L172" s="3"/>
      <c r="M172" s="3" t="s">
        <v>257</v>
      </c>
      <c r="O172" s="3"/>
      <c r="P172" s="3" t="s">
        <v>2472</v>
      </c>
      <c r="R172" s="3"/>
      <c r="S172" s="3" t="s">
        <v>339</v>
      </c>
      <c r="U172" s="3"/>
      <c r="V172" s="3" t="s">
        <v>2298</v>
      </c>
      <c r="W172">
        <v>20</v>
      </c>
      <c r="X172" s="3"/>
      <c r="Y172" s="3" t="s">
        <v>2299</v>
      </c>
      <c r="Z172">
        <v>20</v>
      </c>
      <c r="AA172" s="3"/>
      <c r="AB172" s="3" t="s">
        <v>2304</v>
      </c>
      <c r="AC172">
        <v>20</v>
      </c>
      <c r="AD172" s="3"/>
      <c r="AE172" s="3" t="s">
        <v>2301</v>
      </c>
      <c r="AF172">
        <v>20</v>
      </c>
      <c r="AG172" s="3"/>
      <c r="AH172" s="3" t="s">
        <v>2302</v>
      </c>
      <c r="AI172">
        <v>20</v>
      </c>
      <c r="AJ172" s="3"/>
      <c r="AK172" s="3"/>
      <c r="AM172" s="3"/>
    </row>
    <row r="173" spans="1:39" x14ac:dyDescent="0.25">
      <c r="A173" s="1">
        <v>43312.421643518501</v>
      </c>
      <c r="B173" s="1">
        <v>43312.424768518496</v>
      </c>
      <c r="C173" s="3" t="s">
        <v>142</v>
      </c>
      <c r="D173" s="3"/>
      <c r="E173">
        <v>80</v>
      </c>
      <c r="F173" s="3"/>
      <c r="G173" s="11" t="s">
        <v>256</v>
      </c>
      <c r="I173" s="3"/>
      <c r="J173" s="3" t="s">
        <v>255</v>
      </c>
      <c r="L173" s="3"/>
      <c r="M173" s="3" t="s">
        <v>257</v>
      </c>
      <c r="O173" s="3"/>
      <c r="P173" s="3" t="s">
        <v>2469</v>
      </c>
      <c r="R173" s="3"/>
      <c r="S173" s="3" t="s">
        <v>162</v>
      </c>
      <c r="U173" s="3"/>
      <c r="V173" s="3" t="s">
        <v>2298</v>
      </c>
      <c r="W173">
        <v>20</v>
      </c>
      <c r="X173" s="3"/>
      <c r="Y173" s="3" t="s">
        <v>2299</v>
      </c>
      <c r="Z173">
        <v>20</v>
      </c>
      <c r="AA173" s="3"/>
      <c r="AB173" s="3" t="s">
        <v>2304</v>
      </c>
      <c r="AC173">
        <v>20</v>
      </c>
      <c r="AD173" s="3"/>
      <c r="AE173" s="3" t="s">
        <v>2311</v>
      </c>
      <c r="AF173">
        <v>0</v>
      </c>
      <c r="AG173" s="3"/>
      <c r="AH173" s="3" t="s">
        <v>2302</v>
      </c>
      <c r="AI173">
        <v>20</v>
      </c>
      <c r="AJ173" s="3"/>
      <c r="AK173" s="3"/>
      <c r="AM173" s="3"/>
    </row>
    <row r="174" spans="1:39" x14ac:dyDescent="0.25">
      <c r="A174" s="1">
        <v>43312.425370370402</v>
      </c>
      <c r="B174" s="1">
        <v>43312.429131944402</v>
      </c>
      <c r="C174" s="3" t="s">
        <v>142</v>
      </c>
      <c r="D174" s="3"/>
      <c r="E174">
        <v>100</v>
      </c>
      <c r="F174" s="3"/>
      <c r="G174" s="11" t="s">
        <v>256</v>
      </c>
      <c r="I174" s="3"/>
      <c r="J174" s="3" t="s">
        <v>255</v>
      </c>
      <c r="L174" s="3"/>
      <c r="M174" s="3" t="s">
        <v>257</v>
      </c>
      <c r="O174" s="3"/>
      <c r="P174" s="3" t="s">
        <v>2401</v>
      </c>
      <c r="R174" s="3"/>
      <c r="S174" s="3" t="s">
        <v>339</v>
      </c>
      <c r="U174" s="3"/>
      <c r="V174" s="3" t="s">
        <v>2298</v>
      </c>
      <c r="W174">
        <v>20</v>
      </c>
      <c r="X174" s="3"/>
      <c r="Y174" s="3" t="s">
        <v>2299</v>
      </c>
      <c r="Z174">
        <v>20</v>
      </c>
      <c r="AA174" s="3"/>
      <c r="AB174" s="3" t="s">
        <v>2304</v>
      </c>
      <c r="AC174">
        <v>20</v>
      </c>
      <c r="AD174" s="3"/>
      <c r="AE174" s="3" t="s">
        <v>2301</v>
      </c>
      <c r="AF174">
        <v>20</v>
      </c>
      <c r="AG174" s="3"/>
      <c r="AH174" s="3" t="s">
        <v>2302</v>
      </c>
      <c r="AI174">
        <v>20</v>
      </c>
      <c r="AJ174" s="3"/>
      <c r="AK174" s="3"/>
      <c r="AM174" s="3"/>
    </row>
    <row r="175" spans="1:39" x14ac:dyDescent="0.25">
      <c r="A175" s="1">
        <v>43312.429293981499</v>
      </c>
      <c r="B175" s="1">
        <v>43312.431180555599</v>
      </c>
      <c r="C175" s="3" t="s">
        <v>142</v>
      </c>
      <c r="D175" s="3"/>
      <c r="E175">
        <v>100</v>
      </c>
      <c r="F175" s="3"/>
      <c r="G175" s="11" t="s">
        <v>256</v>
      </c>
      <c r="I175" s="3"/>
      <c r="J175" s="3" t="s">
        <v>255</v>
      </c>
      <c r="L175" s="3"/>
      <c r="M175" s="3" t="s">
        <v>257</v>
      </c>
      <c r="O175" s="3"/>
      <c r="P175" s="3" t="s">
        <v>2468</v>
      </c>
      <c r="R175" s="3"/>
      <c r="S175" s="3" t="s">
        <v>339</v>
      </c>
      <c r="U175" s="3"/>
      <c r="V175" s="3" t="s">
        <v>2298</v>
      </c>
      <c r="W175">
        <v>20</v>
      </c>
      <c r="X175" s="3"/>
      <c r="Y175" s="3" t="s">
        <v>2299</v>
      </c>
      <c r="Z175">
        <v>20</v>
      </c>
      <c r="AA175" s="3"/>
      <c r="AB175" s="3" t="s">
        <v>2304</v>
      </c>
      <c r="AC175">
        <v>20</v>
      </c>
      <c r="AD175" s="3"/>
      <c r="AE175" s="3" t="s">
        <v>2301</v>
      </c>
      <c r="AF175">
        <v>20</v>
      </c>
      <c r="AG175" s="3"/>
      <c r="AH175" s="3" t="s">
        <v>2302</v>
      </c>
      <c r="AI175">
        <v>20</v>
      </c>
      <c r="AJ175" s="3"/>
      <c r="AK175" s="3"/>
      <c r="AM175" s="3"/>
    </row>
    <row r="176" spans="1:39" x14ac:dyDescent="0.25">
      <c r="A176" s="1">
        <v>43312.438865740703</v>
      </c>
      <c r="B176" s="1">
        <v>43312.445023148102</v>
      </c>
      <c r="C176" s="3" t="s">
        <v>142</v>
      </c>
      <c r="D176" s="3"/>
      <c r="E176">
        <v>100</v>
      </c>
      <c r="F176" s="3"/>
      <c r="G176" s="11" t="s">
        <v>234</v>
      </c>
      <c r="I176" s="3"/>
      <c r="J176" s="3" t="s">
        <v>2295</v>
      </c>
      <c r="L176" s="3"/>
      <c r="M176" s="3" t="s">
        <v>146</v>
      </c>
      <c r="O176" s="3"/>
      <c r="P176" s="3" t="s">
        <v>2473</v>
      </c>
      <c r="R176" s="3"/>
      <c r="S176" s="3" t="s">
        <v>2337</v>
      </c>
      <c r="U176" s="3"/>
      <c r="V176" s="3" t="s">
        <v>2298</v>
      </c>
      <c r="W176">
        <v>20</v>
      </c>
      <c r="X176" s="3"/>
      <c r="Y176" s="3" t="s">
        <v>2299</v>
      </c>
      <c r="Z176">
        <v>20</v>
      </c>
      <c r="AA176" s="3"/>
      <c r="AB176" s="3" t="s">
        <v>2304</v>
      </c>
      <c r="AC176">
        <v>20</v>
      </c>
      <c r="AD176" s="3"/>
      <c r="AE176" s="3" t="s">
        <v>2301</v>
      </c>
      <c r="AF176">
        <v>20</v>
      </c>
      <c r="AG176" s="3"/>
      <c r="AH176" s="3" t="s">
        <v>2302</v>
      </c>
      <c r="AI176">
        <v>20</v>
      </c>
      <c r="AJ176" s="3"/>
      <c r="AK176" s="3" t="s">
        <v>2474</v>
      </c>
      <c r="AM176" s="3"/>
    </row>
    <row r="177" spans="1:39" x14ac:dyDescent="0.25">
      <c r="A177" s="1">
        <v>43312.445150462998</v>
      </c>
      <c r="B177" s="1">
        <v>43312.494201388901</v>
      </c>
      <c r="C177" s="3" t="s">
        <v>142</v>
      </c>
      <c r="D177" s="3"/>
      <c r="E177">
        <v>100</v>
      </c>
      <c r="F177" s="3"/>
      <c r="G177" s="11" t="s">
        <v>234</v>
      </c>
      <c r="I177" s="3"/>
      <c r="J177" s="3" t="s">
        <v>2295</v>
      </c>
      <c r="L177" s="3"/>
      <c r="M177" s="3" t="s">
        <v>146</v>
      </c>
      <c r="O177" s="3"/>
      <c r="P177" s="3" t="s">
        <v>2473</v>
      </c>
      <c r="R177" s="3"/>
      <c r="S177" s="3" t="s">
        <v>2337</v>
      </c>
      <c r="U177" s="3"/>
      <c r="V177" s="3" t="s">
        <v>2298</v>
      </c>
      <c r="W177">
        <v>20</v>
      </c>
      <c r="X177" s="3"/>
      <c r="Y177" s="3" t="s">
        <v>2299</v>
      </c>
      <c r="Z177">
        <v>20</v>
      </c>
      <c r="AA177" s="3"/>
      <c r="AB177" s="3" t="s">
        <v>2304</v>
      </c>
      <c r="AC177">
        <v>20</v>
      </c>
      <c r="AD177" s="3"/>
      <c r="AE177" s="3" t="s">
        <v>2301</v>
      </c>
      <c r="AF177">
        <v>20</v>
      </c>
      <c r="AG177" s="3"/>
      <c r="AH177" s="3" t="s">
        <v>2302</v>
      </c>
      <c r="AI177">
        <v>20</v>
      </c>
      <c r="AJ177" s="3"/>
      <c r="AK177" s="3" t="s">
        <v>2475</v>
      </c>
      <c r="AM177" s="3"/>
    </row>
    <row r="178" spans="1:39" x14ac:dyDescent="0.25">
      <c r="A178" s="1">
        <v>43312.494375000002</v>
      </c>
      <c r="B178" s="1">
        <v>43312.501990740697</v>
      </c>
      <c r="C178" s="3" t="s">
        <v>142</v>
      </c>
      <c r="D178" s="3"/>
      <c r="E178">
        <v>100</v>
      </c>
      <c r="F178" s="3"/>
      <c r="G178" s="11" t="s">
        <v>234</v>
      </c>
      <c r="I178" s="3"/>
      <c r="J178" s="3" t="s">
        <v>2295</v>
      </c>
      <c r="L178" s="3"/>
      <c r="M178" s="3" t="s">
        <v>146</v>
      </c>
      <c r="O178" s="3"/>
      <c r="P178" s="3" t="s">
        <v>2476</v>
      </c>
      <c r="R178" s="3"/>
      <c r="S178" s="3" t="s">
        <v>339</v>
      </c>
      <c r="U178" s="3"/>
      <c r="V178" s="3" t="s">
        <v>2298</v>
      </c>
      <c r="W178">
        <v>20</v>
      </c>
      <c r="X178" s="3"/>
      <c r="Y178" s="3" t="s">
        <v>2299</v>
      </c>
      <c r="Z178">
        <v>20</v>
      </c>
      <c r="AA178" s="3"/>
      <c r="AB178" s="3" t="s">
        <v>2304</v>
      </c>
      <c r="AC178">
        <v>20</v>
      </c>
      <c r="AD178" s="3"/>
      <c r="AE178" s="3" t="s">
        <v>2301</v>
      </c>
      <c r="AF178">
        <v>20</v>
      </c>
      <c r="AG178" s="3"/>
      <c r="AH178" s="3" t="s">
        <v>2302</v>
      </c>
      <c r="AI178">
        <v>20</v>
      </c>
      <c r="AJ178" s="3"/>
      <c r="AK178" s="3" t="s">
        <v>2477</v>
      </c>
      <c r="AM178" s="3"/>
    </row>
    <row r="179" spans="1:39" x14ac:dyDescent="0.25">
      <c r="A179" s="1">
        <v>43312.502199074101</v>
      </c>
      <c r="B179" s="1">
        <v>43312.505150463003</v>
      </c>
      <c r="C179" s="3" t="s">
        <v>142</v>
      </c>
      <c r="D179" s="3"/>
      <c r="E179">
        <v>80</v>
      </c>
      <c r="F179" s="3"/>
      <c r="G179" s="11" t="s">
        <v>256</v>
      </c>
      <c r="I179" s="3"/>
      <c r="J179" s="3" t="s">
        <v>255</v>
      </c>
      <c r="L179" s="3"/>
      <c r="M179" s="3" t="s">
        <v>257</v>
      </c>
      <c r="O179" s="3"/>
      <c r="P179" s="3" t="s">
        <v>2471</v>
      </c>
      <c r="R179" s="3"/>
      <c r="S179" s="3" t="s">
        <v>339</v>
      </c>
      <c r="U179" s="3"/>
      <c r="V179" s="3" t="s">
        <v>2298</v>
      </c>
      <c r="W179">
        <v>20</v>
      </c>
      <c r="X179" s="3"/>
      <c r="Y179" s="3" t="s">
        <v>2309</v>
      </c>
      <c r="Z179">
        <v>0</v>
      </c>
      <c r="AA179" s="3"/>
      <c r="AB179" s="3" t="s">
        <v>2304</v>
      </c>
      <c r="AC179">
        <v>20</v>
      </c>
      <c r="AD179" s="3"/>
      <c r="AE179" s="3" t="s">
        <v>2301</v>
      </c>
      <c r="AF179">
        <v>20</v>
      </c>
      <c r="AG179" s="3"/>
      <c r="AH179" s="3" t="s">
        <v>2302</v>
      </c>
      <c r="AI179">
        <v>20</v>
      </c>
      <c r="AJ179" s="3"/>
      <c r="AK179" s="3"/>
      <c r="AM179" s="3"/>
    </row>
    <row r="180" spans="1:39" x14ac:dyDescent="0.25">
      <c r="A180" s="1">
        <v>43312.502256944397</v>
      </c>
      <c r="B180" s="1">
        <v>43312.504918981504</v>
      </c>
      <c r="C180" s="3" t="s">
        <v>142</v>
      </c>
      <c r="D180" s="3"/>
      <c r="E180">
        <v>100</v>
      </c>
      <c r="F180" s="3"/>
      <c r="G180" s="11" t="s">
        <v>234</v>
      </c>
      <c r="I180" s="3"/>
      <c r="J180" s="3" t="s">
        <v>2295</v>
      </c>
      <c r="L180" s="3"/>
      <c r="M180" s="3" t="s">
        <v>146</v>
      </c>
      <c r="O180" s="3"/>
      <c r="P180" s="3" t="s">
        <v>2478</v>
      </c>
      <c r="R180" s="3"/>
      <c r="S180" s="3" t="s">
        <v>339</v>
      </c>
      <c r="U180" s="3"/>
      <c r="V180" s="3" t="s">
        <v>2298</v>
      </c>
      <c r="W180">
        <v>20</v>
      </c>
      <c r="X180" s="3"/>
      <c r="Y180" s="3" t="s">
        <v>2299</v>
      </c>
      <c r="Z180">
        <v>20</v>
      </c>
      <c r="AA180" s="3"/>
      <c r="AB180" s="3" t="s">
        <v>2304</v>
      </c>
      <c r="AC180">
        <v>20</v>
      </c>
      <c r="AD180" s="3"/>
      <c r="AE180" s="3" t="s">
        <v>2301</v>
      </c>
      <c r="AF180">
        <v>20</v>
      </c>
      <c r="AG180" s="3"/>
      <c r="AH180" s="3" t="s">
        <v>2302</v>
      </c>
      <c r="AI180">
        <v>20</v>
      </c>
      <c r="AJ180" s="3"/>
      <c r="AK180" s="3" t="s">
        <v>2479</v>
      </c>
      <c r="AM180" s="3"/>
    </row>
    <row r="181" spans="1:39" x14ac:dyDescent="0.25">
      <c r="A181" s="1">
        <v>43312.505034722199</v>
      </c>
      <c r="B181" s="1">
        <v>43312.620671296303</v>
      </c>
      <c r="C181" s="3" t="s">
        <v>142</v>
      </c>
      <c r="D181" s="3"/>
      <c r="E181">
        <v>100</v>
      </c>
      <c r="F181" s="3"/>
      <c r="G181" s="11" t="s">
        <v>234</v>
      </c>
      <c r="I181" s="3"/>
      <c r="J181" s="3" t="s">
        <v>2295</v>
      </c>
      <c r="L181" s="3"/>
      <c r="M181" s="3" t="s">
        <v>146</v>
      </c>
      <c r="O181" s="3"/>
      <c r="P181" s="3" t="s">
        <v>2473</v>
      </c>
      <c r="R181" s="3"/>
      <c r="S181" s="3" t="s">
        <v>162</v>
      </c>
      <c r="U181" s="3"/>
      <c r="V181" s="3" t="s">
        <v>2298</v>
      </c>
      <c r="W181">
        <v>20</v>
      </c>
      <c r="X181" s="3"/>
      <c r="Y181" s="3" t="s">
        <v>2299</v>
      </c>
      <c r="Z181">
        <v>20</v>
      </c>
      <c r="AA181" s="3"/>
      <c r="AB181" s="3" t="s">
        <v>2304</v>
      </c>
      <c r="AC181">
        <v>20</v>
      </c>
      <c r="AD181" s="3"/>
      <c r="AE181" s="3" t="s">
        <v>2301</v>
      </c>
      <c r="AF181">
        <v>20</v>
      </c>
      <c r="AG181" s="3"/>
      <c r="AH181" s="3" t="s">
        <v>2302</v>
      </c>
      <c r="AI181">
        <v>20</v>
      </c>
      <c r="AJ181" s="3"/>
      <c r="AK181" s="3" t="s">
        <v>2487</v>
      </c>
      <c r="AM181" s="3"/>
    </row>
    <row r="182" spans="1:39" x14ac:dyDescent="0.25">
      <c r="A182" s="1">
        <v>43312.5394675926</v>
      </c>
      <c r="B182" s="1">
        <v>43312.552013888897</v>
      </c>
      <c r="C182" s="3" t="s">
        <v>142</v>
      </c>
      <c r="D182" s="3"/>
      <c r="E182">
        <v>100</v>
      </c>
      <c r="F182" s="3"/>
      <c r="G182" s="11" t="s">
        <v>238</v>
      </c>
      <c r="I182" s="3"/>
      <c r="J182" s="3" t="s">
        <v>2295</v>
      </c>
      <c r="L182" s="3"/>
      <c r="M182" s="3" t="s">
        <v>168</v>
      </c>
      <c r="O182" s="3"/>
      <c r="P182" s="3" t="s">
        <v>2481</v>
      </c>
      <c r="R182" s="3"/>
      <c r="S182" s="3" t="s">
        <v>2482</v>
      </c>
      <c r="U182" s="3"/>
      <c r="V182" s="3" t="s">
        <v>2298</v>
      </c>
      <c r="W182">
        <v>20</v>
      </c>
      <c r="X182" s="3"/>
      <c r="Y182" s="3" t="s">
        <v>2299</v>
      </c>
      <c r="Z182">
        <v>20</v>
      </c>
      <c r="AA182" s="3"/>
      <c r="AB182" s="3" t="s">
        <v>2304</v>
      </c>
      <c r="AC182">
        <v>20</v>
      </c>
      <c r="AD182" s="3"/>
      <c r="AE182" s="3" t="s">
        <v>2301</v>
      </c>
      <c r="AF182">
        <v>20</v>
      </c>
      <c r="AG182" s="3"/>
      <c r="AH182" s="3" t="s">
        <v>2302</v>
      </c>
      <c r="AI182">
        <v>20</v>
      </c>
      <c r="AJ182" s="3"/>
      <c r="AK182" s="3"/>
      <c r="AM182" s="3"/>
    </row>
    <row r="183" spans="1:39" x14ac:dyDescent="0.25">
      <c r="A183" s="1">
        <v>43312.539756944403</v>
      </c>
      <c r="B183" s="1">
        <v>43312.542187500003</v>
      </c>
      <c r="C183" s="3" t="s">
        <v>142</v>
      </c>
      <c r="D183" s="3"/>
      <c r="E183">
        <v>80</v>
      </c>
      <c r="F183" s="3"/>
      <c r="G183" s="11" t="s">
        <v>256</v>
      </c>
      <c r="I183" s="3"/>
      <c r="J183" s="3" t="s">
        <v>255</v>
      </c>
      <c r="L183" s="3"/>
      <c r="M183" s="3" t="s">
        <v>257</v>
      </c>
      <c r="O183" s="3"/>
      <c r="P183" s="3" t="s">
        <v>2480</v>
      </c>
      <c r="R183" s="3"/>
      <c r="S183" s="3" t="s">
        <v>339</v>
      </c>
      <c r="U183" s="3"/>
      <c r="V183" s="3" t="s">
        <v>2342</v>
      </c>
      <c r="W183">
        <v>0</v>
      </c>
      <c r="X183" s="3"/>
      <c r="Y183" s="3" t="s">
        <v>2299</v>
      </c>
      <c r="Z183">
        <v>20</v>
      </c>
      <c r="AA183" s="3"/>
      <c r="AB183" s="3" t="s">
        <v>2304</v>
      </c>
      <c r="AC183">
        <v>20</v>
      </c>
      <c r="AD183" s="3"/>
      <c r="AE183" s="3" t="s">
        <v>2301</v>
      </c>
      <c r="AF183">
        <v>20</v>
      </c>
      <c r="AG183" s="3"/>
      <c r="AH183" s="3" t="s">
        <v>2302</v>
      </c>
      <c r="AI183">
        <v>20</v>
      </c>
      <c r="AJ183" s="3"/>
      <c r="AK183" s="3"/>
      <c r="AM183" s="3"/>
    </row>
    <row r="184" spans="1:39" x14ac:dyDescent="0.25">
      <c r="A184" s="1">
        <v>43312.551331018498</v>
      </c>
      <c r="B184" s="1">
        <v>43312.553993055597</v>
      </c>
      <c r="C184" s="3" t="s">
        <v>142</v>
      </c>
      <c r="D184" s="3"/>
      <c r="E184">
        <v>100</v>
      </c>
      <c r="F184" s="3"/>
      <c r="G184" s="11" t="s">
        <v>238</v>
      </c>
      <c r="I184" s="3"/>
      <c r="J184" s="3" t="s">
        <v>2295</v>
      </c>
      <c r="L184" s="3"/>
      <c r="M184" s="3" t="s">
        <v>168</v>
      </c>
      <c r="O184" s="3"/>
      <c r="P184" s="3" t="s">
        <v>2303</v>
      </c>
      <c r="R184" s="3"/>
      <c r="S184" s="3" t="s">
        <v>2483</v>
      </c>
      <c r="U184" s="3"/>
      <c r="V184" s="3" t="s">
        <v>2298</v>
      </c>
      <c r="W184">
        <v>20</v>
      </c>
      <c r="X184" s="3"/>
      <c r="Y184" s="3" t="s">
        <v>2299</v>
      </c>
      <c r="Z184">
        <v>20</v>
      </c>
      <c r="AA184" s="3"/>
      <c r="AB184" s="3" t="s">
        <v>2304</v>
      </c>
      <c r="AC184">
        <v>20</v>
      </c>
      <c r="AD184" s="3"/>
      <c r="AE184" s="3" t="s">
        <v>2301</v>
      </c>
      <c r="AF184">
        <v>20</v>
      </c>
      <c r="AG184" s="3"/>
      <c r="AH184" s="3" t="s">
        <v>2302</v>
      </c>
      <c r="AI184">
        <v>20</v>
      </c>
      <c r="AJ184" s="3"/>
      <c r="AK184" s="3"/>
      <c r="AM184" s="3"/>
    </row>
    <row r="185" spans="1:39" x14ac:dyDescent="0.25">
      <c r="A185" s="1">
        <v>43312.551354166702</v>
      </c>
      <c r="B185" s="1">
        <v>43312.5545949074</v>
      </c>
      <c r="C185" s="3" t="s">
        <v>142</v>
      </c>
      <c r="D185" s="3"/>
      <c r="E185">
        <v>100</v>
      </c>
      <c r="F185" s="3"/>
      <c r="G185" s="11" t="s">
        <v>238</v>
      </c>
      <c r="I185" s="3"/>
      <c r="J185" s="3" t="s">
        <v>2295</v>
      </c>
      <c r="L185" s="3"/>
      <c r="M185" s="3" t="s">
        <v>168</v>
      </c>
      <c r="O185" s="3"/>
      <c r="P185" s="3" t="s">
        <v>2484</v>
      </c>
      <c r="R185" s="3"/>
      <c r="S185" s="3" t="s">
        <v>171</v>
      </c>
      <c r="U185" s="3"/>
      <c r="V185" s="3" t="s">
        <v>2298</v>
      </c>
      <c r="W185">
        <v>20</v>
      </c>
      <c r="X185" s="3"/>
      <c r="Y185" s="3" t="s">
        <v>2299</v>
      </c>
      <c r="Z185">
        <v>20</v>
      </c>
      <c r="AA185" s="3"/>
      <c r="AB185" s="3" t="s">
        <v>2304</v>
      </c>
      <c r="AC185">
        <v>20</v>
      </c>
      <c r="AD185" s="3"/>
      <c r="AE185" s="3" t="s">
        <v>2301</v>
      </c>
      <c r="AF185">
        <v>20</v>
      </c>
      <c r="AG185" s="3"/>
      <c r="AH185" s="3" t="s">
        <v>2302</v>
      </c>
      <c r="AI185">
        <v>20</v>
      </c>
      <c r="AJ185" s="3"/>
      <c r="AK185" s="3"/>
      <c r="AM185" s="3"/>
    </row>
    <row r="186" spans="1:39" x14ac:dyDescent="0.25">
      <c r="A186" s="1">
        <v>43312.553090277797</v>
      </c>
      <c r="B186" s="1">
        <v>43312.557604166701</v>
      </c>
      <c r="C186" s="3" t="s">
        <v>142</v>
      </c>
      <c r="D186" s="3"/>
      <c r="E186">
        <v>80</v>
      </c>
      <c r="F186" s="3"/>
      <c r="G186" s="11" t="s">
        <v>238</v>
      </c>
      <c r="I186" s="3"/>
      <c r="J186" s="3" t="s">
        <v>2295</v>
      </c>
      <c r="L186" s="3"/>
      <c r="M186" s="3" t="s">
        <v>168</v>
      </c>
      <c r="O186" s="3"/>
      <c r="P186" s="3" t="s">
        <v>2485</v>
      </c>
      <c r="R186" s="3"/>
      <c r="S186" s="3" t="s">
        <v>171</v>
      </c>
      <c r="U186" s="3"/>
      <c r="V186" s="3" t="s">
        <v>2298</v>
      </c>
      <c r="W186">
        <v>20</v>
      </c>
      <c r="X186" s="3"/>
      <c r="Y186" s="3" t="s">
        <v>2309</v>
      </c>
      <c r="Z186">
        <v>0</v>
      </c>
      <c r="AA186" s="3"/>
      <c r="AB186" s="3" t="s">
        <v>2304</v>
      </c>
      <c r="AC186">
        <v>20</v>
      </c>
      <c r="AD186" s="3"/>
      <c r="AE186" s="3" t="s">
        <v>2301</v>
      </c>
      <c r="AF186">
        <v>20</v>
      </c>
      <c r="AG186" s="3"/>
      <c r="AH186" s="3" t="s">
        <v>2302</v>
      </c>
      <c r="AI186">
        <v>20</v>
      </c>
      <c r="AJ186" s="3"/>
      <c r="AK186" s="3"/>
      <c r="AM186" s="3"/>
    </row>
    <row r="187" spans="1:39" x14ac:dyDescent="0.25">
      <c r="A187" s="1">
        <v>43312.558449074102</v>
      </c>
      <c r="B187" s="1">
        <v>43312.562037037002</v>
      </c>
      <c r="C187" s="3" t="s">
        <v>142</v>
      </c>
      <c r="D187" s="3"/>
      <c r="E187">
        <v>100</v>
      </c>
      <c r="F187" s="3"/>
      <c r="G187" s="11" t="s">
        <v>238</v>
      </c>
      <c r="I187" s="3"/>
      <c r="J187" s="3" t="s">
        <v>2295</v>
      </c>
      <c r="L187" s="3"/>
      <c r="M187" s="3" t="s">
        <v>168</v>
      </c>
      <c r="O187" s="3"/>
      <c r="P187" s="3" t="s">
        <v>2484</v>
      </c>
      <c r="R187" s="3"/>
      <c r="S187" s="3" t="s">
        <v>259</v>
      </c>
      <c r="U187" s="3"/>
      <c r="V187" s="3" t="s">
        <v>2298</v>
      </c>
      <c r="W187">
        <v>20</v>
      </c>
      <c r="X187" s="3"/>
      <c r="Y187" s="3" t="s">
        <v>2299</v>
      </c>
      <c r="Z187">
        <v>20</v>
      </c>
      <c r="AA187" s="3"/>
      <c r="AB187" s="3" t="s">
        <v>2304</v>
      </c>
      <c r="AC187">
        <v>20</v>
      </c>
      <c r="AD187" s="3"/>
      <c r="AE187" s="3" t="s">
        <v>2301</v>
      </c>
      <c r="AF187">
        <v>20</v>
      </c>
      <c r="AG187" s="3"/>
      <c r="AH187" s="3" t="s">
        <v>2302</v>
      </c>
      <c r="AI187">
        <v>20</v>
      </c>
      <c r="AJ187" s="3"/>
      <c r="AK187" s="3"/>
      <c r="AM187" s="3"/>
    </row>
    <row r="188" spans="1:39" x14ac:dyDescent="0.25">
      <c r="A188" s="1">
        <v>43312.562789351803</v>
      </c>
      <c r="B188" s="1">
        <v>43312.566689814797</v>
      </c>
      <c r="C188" s="3" t="s">
        <v>142</v>
      </c>
      <c r="D188" s="3"/>
      <c r="E188">
        <v>80</v>
      </c>
      <c r="F188" s="3"/>
      <c r="G188" s="11" t="s">
        <v>238</v>
      </c>
      <c r="I188" s="3"/>
      <c r="J188" s="3" t="s">
        <v>2295</v>
      </c>
      <c r="L188" s="3"/>
      <c r="M188" s="3" t="s">
        <v>168</v>
      </c>
      <c r="O188" s="3"/>
      <c r="P188" s="3" t="s">
        <v>2484</v>
      </c>
      <c r="R188" s="3"/>
      <c r="S188" s="3" t="s">
        <v>2486</v>
      </c>
      <c r="U188" s="3"/>
      <c r="V188" s="3" t="s">
        <v>2298</v>
      </c>
      <c r="W188">
        <v>20</v>
      </c>
      <c r="X188" s="3"/>
      <c r="Y188" s="3" t="s">
        <v>2299</v>
      </c>
      <c r="Z188">
        <v>20</v>
      </c>
      <c r="AA188" s="3"/>
      <c r="AB188" s="3" t="s">
        <v>2304</v>
      </c>
      <c r="AC188">
        <v>20</v>
      </c>
      <c r="AD188" s="3"/>
      <c r="AE188" s="3" t="s">
        <v>2301</v>
      </c>
      <c r="AF188">
        <v>20</v>
      </c>
      <c r="AG188" s="3"/>
      <c r="AH188" s="3" t="s">
        <v>2312</v>
      </c>
      <c r="AI188">
        <v>0</v>
      </c>
      <c r="AJ188" s="3"/>
      <c r="AK188" s="3"/>
      <c r="AM188" s="3"/>
    </row>
    <row r="189" spans="1:39" x14ac:dyDescent="0.25">
      <c r="A189" s="1">
        <v>43312.570243055598</v>
      </c>
      <c r="B189" s="1">
        <v>43312.572141203702</v>
      </c>
      <c r="C189" s="3" t="s">
        <v>142</v>
      </c>
      <c r="D189" s="3"/>
      <c r="E189">
        <v>100</v>
      </c>
      <c r="F189" s="3"/>
      <c r="G189" s="11" t="s">
        <v>238</v>
      </c>
      <c r="I189" s="3"/>
      <c r="J189" s="3" t="s">
        <v>2295</v>
      </c>
      <c r="L189" s="3"/>
      <c r="M189" s="3" t="s">
        <v>168</v>
      </c>
      <c r="O189" s="3"/>
      <c r="P189" s="3" t="s">
        <v>2484</v>
      </c>
      <c r="R189" s="3"/>
      <c r="S189" s="3" t="s">
        <v>2418</v>
      </c>
      <c r="U189" s="3"/>
      <c r="V189" s="3" t="s">
        <v>2298</v>
      </c>
      <c r="W189">
        <v>20</v>
      </c>
      <c r="X189" s="3"/>
      <c r="Y189" s="3" t="s">
        <v>2299</v>
      </c>
      <c r="Z189">
        <v>20</v>
      </c>
      <c r="AA189" s="3"/>
      <c r="AB189" s="3" t="s">
        <v>2304</v>
      </c>
      <c r="AC189">
        <v>20</v>
      </c>
      <c r="AD189" s="3"/>
      <c r="AE189" s="3" t="s">
        <v>2301</v>
      </c>
      <c r="AF189">
        <v>20</v>
      </c>
      <c r="AG189" s="3"/>
      <c r="AH189" s="3" t="s">
        <v>2302</v>
      </c>
      <c r="AI189">
        <v>20</v>
      </c>
      <c r="AJ189" s="3"/>
      <c r="AK189" s="3"/>
      <c r="AM189" s="3"/>
    </row>
    <row r="190" spans="1:39" x14ac:dyDescent="0.25">
      <c r="A190" s="1">
        <v>43312.580254629604</v>
      </c>
      <c r="B190" s="1">
        <v>43312.583263888897</v>
      </c>
      <c r="C190" s="3" t="s">
        <v>142</v>
      </c>
      <c r="D190" s="3"/>
      <c r="E190">
        <v>100</v>
      </c>
      <c r="F190" s="3"/>
      <c r="G190" s="11" t="s">
        <v>238</v>
      </c>
      <c r="I190" s="3"/>
      <c r="J190" s="3" t="s">
        <v>2295</v>
      </c>
      <c r="L190" s="3"/>
      <c r="M190" s="3" t="s">
        <v>168</v>
      </c>
      <c r="O190" s="3"/>
      <c r="P190" s="3" t="s">
        <v>2361</v>
      </c>
      <c r="R190" s="3"/>
      <c r="S190" s="3" t="s">
        <v>2365</v>
      </c>
      <c r="U190" s="3"/>
      <c r="V190" s="3" t="s">
        <v>2298</v>
      </c>
      <c r="W190">
        <v>20</v>
      </c>
      <c r="X190" s="3"/>
      <c r="Y190" s="3" t="s">
        <v>2299</v>
      </c>
      <c r="Z190">
        <v>20</v>
      </c>
      <c r="AA190" s="3"/>
      <c r="AB190" s="3" t="s">
        <v>2304</v>
      </c>
      <c r="AC190">
        <v>20</v>
      </c>
      <c r="AD190" s="3"/>
      <c r="AE190" s="3" t="s">
        <v>2301</v>
      </c>
      <c r="AF190">
        <v>20</v>
      </c>
      <c r="AG190" s="3"/>
      <c r="AH190" s="3" t="s">
        <v>2302</v>
      </c>
      <c r="AI190">
        <v>20</v>
      </c>
      <c r="AJ190" s="3"/>
      <c r="AK190" s="3"/>
      <c r="AM190" s="3"/>
    </row>
    <row r="191" spans="1:39" x14ac:dyDescent="0.25">
      <c r="A191" s="1">
        <v>43312.588703703703</v>
      </c>
      <c r="B191" s="1">
        <v>43312.591493055603</v>
      </c>
      <c r="C191" s="3" t="s">
        <v>142</v>
      </c>
      <c r="D191" s="3"/>
      <c r="E191">
        <v>60</v>
      </c>
      <c r="F191" s="3"/>
      <c r="G191" s="11" t="s">
        <v>238</v>
      </c>
      <c r="I191" s="3"/>
      <c r="J191" s="3" t="s">
        <v>2295</v>
      </c>
      <c r="L191" s="3"/>
      <c r="M191" s="3" t="s">
        <v>168</v>
      </c>
      <c r="O191" s="3"/>
      <c r="P191" s="3" t="s">
        <v>2401</v>
      </c>
      <c r="R191" s="3"/>
      <c r="S191" s="3" t="s">
        <v>259</v>
      </c>
      <c r="U191" s="3"/>
      <c r="V191" s="3" t="s">
        <v>2298</v>
      </c>
      <c r="W191">
        <v>20</v>
      </c>
      <c r="X191" s="3"/>
      <c r="Y191" s="3" t="s">
        <v>2309</v>
      </c>
      <c r="Z191">
        <v>0</v>
      </c>
      <c r="AA191" s="3"/>
      <c r="AB191" s="3" t="s">
        <v>2300</v>
      </c>
      <c r="AC191">
        <v>0</v>
      </c>
      <c r="AD191" s="3"/>
      <c r="AE191" s="3" t="s">
        <v>2301</v>
      </c>
      <c r="AF191">
        <v>20</v>
      </c>
      <c r="AG191" s="3"/>
      <c r="AH191" s="3" t="s">
        <v>2302</v>
      </c>
      <c r="AI191">
        <v>20</v>
      </c>
      <c r="AJ191" s="3"/>
      <c r="AK191" s="3"/>
      <c r="AM191" s="3"/>
    </row>
    <row r="192" spans="1:39" x14ac:dyDescent="0.25">
      <c r="A192" s="1">
        <v>43312.638946759304</v>
      </c>
      <c r="B192" s="1">
        <v>43312.640625</v>
      </c>
      <c r="C192" s="3" t="s">
        <v>142</v>
      </c>
      <c r="D192" s="3"/>
      <c r="E192">
        <v>100</v>
      </c>
      <c r="F192" s="3"/>
      <c r="G192" s="11" t="s">
        <v>230</v>
      </c>
      <c r="I192" s="3"/>
      <c r="J192" s="3" t="s">
        <v>2295</v>
      </c>
      <c r="L192" s="3"/>
      <c r="M192" s="3" t="s">
        <v>197</v>
      </c>
      <c r="O192" s="3"/>
      <c r="P192" s="3" t="s">
        <v>2488</v>
      </c>
      <c r="R192" s="3"/>
      <c r="S192" s="3" t="s">
        <v>1206</v>
      </c>
      <c r="U192" s="3"/>
      <c r="V192" s="3" t="s">
        <v>2298</v>
      </c>
      <c r="W192">
        <v>20</v>
      </c>
      <c r="X192" s="3"/>
      <c r="Y192" s="3" t="s">
        <v>2299</v>
      </c>
      <c r="Z192">
        <v>20</v>
      </c>
      <c r="AA192" s="3"/>
      <c r="AB192" s="3" t="s">
        <v>2304</v>
      </c>
      <c r="AC192">
        <v>20</v>
      </c>
      <c r="AD192" s="3"/>
      <c r="AE192" s="3" t="s">
        <v>2301</v>
      </c>
      <c r="AF192">
        <v>20</v>
      </c>
      <c r="AG192" s="3"/>
      <c r="AH192" s="3" t="s">
        <v>2302</v>
      </c>
      <c r="AI192">
        <v>20</v>
      </c>
      <c r="AJ192" s="3"/>
      <c r="AK192" s="3"/>
      <c r="AM192" s="3"/>
    </row>
    <row r="193" spans="1:39" x14ac:dyDescent="0.25">
      <c r="A193" s="1">
        <v>43312.6407638889</v>
      </c>
      <c r="B193" s="1">
        <v>43312.641828703701</v>
      </c>
      <c r="C193" s="3" t="s">
        <v>142</v>
      </c>
      <c r="D193" s="3"/>
      <c r="E193">
        <v>100</v>
      </c>
      <c r="F193" s="3"/>
      <c r="G193" s="11" t="s">
        <v>230</v>
      </c>
      <c r="I193" s="3"/>
      <c r="J193" s="3" t="s">
        <v>2295</v>
      </c>
      <c r="L193" s="3"/>
      <c r="M193" s="3" t="s">
        <v>197</v>
      </c>
      <c r="O193" s="3"/>
      <c r="P193" s="3" t="s">
        <v>2488</v>
      </c>
      <c r="R193" s="3"/>
      <c r="S193" s="3" t="s">
        <v>1206</v>
      </c>
      <c r="U193" s="3"/>
      <c r="V193" s="3" t="s">
        <v>2298</v>
      </c>
      <c r="W193">
        <v>20</v>
      </c>
      <c r="X193" s="3"/>
      <c r="Y193" s="3" t="s">
        <v>2299</v>
      </c>
      <c r="Z193">
        <v>20</v>
      </c>
      <c r="AA193" s="3"/>
      <c r="AB193" s="3" t="s">
        <v>2304</v>
      </c>
      <c r="AC193">
        <v>20</v>
      </c>
      <c r="AD193" s="3"/>
      <c r="AE193" s="3" t="s">
        <v>2301</v>
      </c>
      <c r="AF193">
        <v>20</v>
      </c>
      <c r="AG193" s="3"/>
      <c r="AH193" s="3" t="s">
        <v>2302</v>
      </c>
      <c r="AI193">
        <v>20</v>
      </c>
      <c r="AJ193" s="3"/>
      <c r="AK193" s="3"/>
      <c r="AM193" s="3"/>
    </row>
    <row r="194" spans="1:39" x14ac:dyDescent="0.25">
      <c r="A194" s="1">
        <v>43312.642013888901</v>
      </c>
      <c r="B194" s="1">
        <v>43312.643703703703</v>
      </c>
      <c r="C194" s="3" t="s">
        <v>142</v>
      </c>
      <c r="D194" s="3"/>
      <c r="E194">
        <v>80</v>
      </c>
      <c r="F194" s="3"/>
      <c r="G194" s="11" t="s">
        <v>230</v>
      </c>
      <c r="I194" s="3"/>
      <c r="J194" s="3" t="s">
        <v>2295</v>
      </c>
      <c r="L194" s="3"/>
      <c r="M194" s="3" t="s">
        <v>197</v>
      </c>
      <c r="O194" s="3"/>
      <c r="P194" s="3" t="s">
        <v>2488</v>
      </c>
      <c r="R194" s="3"/>
      <c r="S194" s="3" t="s">
        <v>1206</v>
      </c>
      <c r="U194" s="3"/>
      <c r="V194" s="3" t="s">
        <v>2298</v>
      </c>
      <c r="W194">
        <v>20</v>
      </c>
      <c r="X194" s="3"/>
      <c r="Y194" s="3" t="s">
        <v>2299</v>
      </c>
      <c r="Z194">
        <v>20</v>
      </c>
      <c r="AA194" s="3"/>
      <c r="AB194" s="3" t="s">
        <v>2304</v>
      </c>
      <c r="AC194">
        <v>20</v>
      </c>
      <c r="AD194" s="3"/>
      <c r="AE194" s="3" t="s">
        <v>2301</v>
      </c>
      <c r="AF194">
        <v>20</v>
      </c>
      <c r="AG194" s="3"/>
      <c r="AH194" s="3" t="s">
        <v>2310</v>
      </c>
      <c r="AI194">
        <v>0</v>
      </c>
      <c r="AJ194" s="3"/>
      <c r="AK194" s="3" t="s">
        <v>2489</v>
      </c>
      <c r="AM194" s="3"/>
    </row>
    <row r="195" spans="1:39" x14ac:dyDescent="0.25">
      <c r="A195" s="1">
        <v>43312.643900463001</v>
      </c>
      <c r="B195" s="1">
        <v>43312.645011574103</v>
      </c>
      <c r="C195" s="3" t="s">
        <v>142</v>
      </c>
      <c r="D195" s="3"/>
      <c r="E195">
        <v>40</v>
      </c>
      <c r="F195" s="3"/>
      <c r="G195" s="11" t="s">
        <v>230</v>
      </c>
      <c r="I195" s="3"/>
      <c r="J195" s="3" t="s">
        <v>2295</v>
      </c>
      <c r="L195" s="3"/>
      <c r="M195" s="3" t="s">
        <v>197</v>
      </c>
      <c r="O195" s="3"/>
      <c r="P195" s="3" t="s">
        <v>2303</v>
      </c>
      <c r="R195" s="3"/>
      <c r="S195" s="3" t="s">
        <v>1206</v>
      </c>
      <c r="U195" s="3"/>
      <c r="V195" s="3" t="s">
        <v>2298</v>
      </c>
      <c r="W195">
        <v>20</v>
      </c>
      <c r="X195" s="3"/>
      <c r="Y195" s="3" t="s">
        <v>2309</v>
      </c>
      <c r="Z195">
        <v>0</v>
      </c>
      <c r="AA195" s="3"/>
      <c r="AB195" s="3" t="s">
        <v>2300</v>
      </c>
      <c r="AC195">
        <v>0</v>
      </c>
      <c r="AD195" s="3"/>
      <c r="AE195" s="3" t="s">
        <v>2311</v>
      </c>
      <c r="AF195">
        <v>0</v>
      </c>
      <c r="AG195" s="3"/>
      <c r="AH195" s="3" t="s">
        <v>2302</v>
      </c>
      <c r="AI195">
        <v>20</v>
      </c>
      <c r="AJ195" s="3"/>
      <c r="AK195" s="3"/>
      <c r="AM195" s="3"/>
    </row>
    <row r="196" spans="1:39" x14ac:dyDescent="0.25">
      <c r="A196" s="1">
        <v>43312.645185185203</v>
      </c>
      <c r="B196" s="1">
        <v>43312.6460532407</v>
      </c>
      <c r="C196" s="3" t="s">
        <v>142</v>
      </c>
      <c r="D196" s="3"/>
      <c r="E196">
        <v>100</v>
      </c>
      <c r="F196" s="3"/>
      <c r="G196" s="11" t="s">
        <v>230</v>
      </c>
      <c r="I196" s="3"/>
      <c r="J196" s="3" t="s">
        <v>2295</v>
      </c>
      <c r="L196" s="3"/>
      <c r="M196" s="3" t="s">
        <v>197</v>
      </c>
      <c r="O196" s="3"/>
      <c r="P196" s="3" t="s">
        <v>2303</v>
      </c>
      <c r="R196" s="3"/>
      <c r="S196" s="3" t="s">
        <v>1206</v>
      </c>
      <c r="U196" s="3"/>
      <c r="V196" s="3" t="s">
        <v>2298</v>
      </c>
      <c r="W196">
        <v>20</v>
      </c>
      <c r="X196" s="3"/>
      <c r="Y196" s="3" t="s">
        <v>2299</v>
      </c>
      <c r="Z196">
        <v>20</v>
      </c>
      <c r="AA196" s="3"/>
      <c r="AB196" s="3" t="s">
        <v>2304</v>
      </c>
      <c r="AC196">
        <v>20</v>
      </c>
      <c r="AD196" s="3"/>
      <c r="AE196" s="3" t="s">
        <v>2301</v>
      </c>
      <c r="AF196">
        <v>20</v>
      </c>
      <c r="AG196" s="3"/>
      <c r="AH196" s="3" t="s">
        <v>2302</v>
      </c>
      <c r="AI196">
        <v>20</v>
      </c>
      <c r="AJ196" s="3"/>
      <c r="AK196" s="3"/>
      <c r="AM196" s="3"/>
    </row>
    <row r="197" spans="1:39" x14ac:dyDescent="0.25">
      <c r="A197" s="1">
        <v>43312.662280092598</v>
      </c>
      <c r="B197" s="1">
        <v>43312.665752314802</v>
      </c>
      <c r="C197" s="3" t="s">
        <v>142</v>
      </c>
      <c r="D197" s="3"/>
      <c r="E197">
        <v>60</v>
      </c>
      <c r="F197" s="3"/>
      <c r="G197" s="11" t="s">
        <v>238</v>
      </c>
      <c r="I197" s="3"/>
      <c r="J197" s="3" t="s">
        <v>2295</v>
      </c>
      <c r="L197" s="3"/>
      <c r="M197" s="3" t="s">
        <v>168</v>
      </c>
      <c r="O197" s="3"/>
      <c r="P197" s="3" t="s">
        <v>2303</v>
      </c>
      <c r="R197" s="3"/>
      <c r="S197" s="3" t="s">
        <v>2418</v>
      </c>
      <c r="U197" s="3"/>
      <c r="V197" s="3" t="s">
        <v>2298</v>
      </c>
      <c r="W197">
        <v>20</v>
      </c>
      <c r="X197" s="3"/>
      <c r="Y197" s="3" t="s">
        <v>2299</v>
      </c>
      <c r="Z197">
        <v>20</v>
      </c>
      <c r="AA197" s="3"/>
      <c r="AB197" s="3" t="s">
        <v>2300</v>
      </c>
      <c r="AC197">
        <v>0</v>
      </c>
      <c r="AD197" s="3"/>
      <c r="AE197" s="3" t="s">
        <v>2311</v>
      </c>
      <c r="AF197">
        <v>0</v>
      </c>
      <c r="AG197" s="3"/>
      <c r="AH197" s="3" t="s">
        <v>2302</v>
      </c>
      <c r="AI197">
        <v>20</v>
      </c>
      <c r="AJ197" s="3"/>
      <c r="AK197" s="3"/>
      <c r="AM197" s="3"/>
    </row>
    <row r="198" spans="1:39" x14ac:dyDescent="0.25">
      <c r="A198" s="1">
        <v>43312.665902777801</v>
      </c>
      <c r="B198" s="1">
        <v>43312.670370370397</v>
      </c>
      <c r="C198" s="3" t="s">
        <v>142</v>
      </c>
      <c r="D198" s="3"/>
      <c r="E198">
        <v>60</v>
      </c>
      <c r="F198" s="3"/>
      <c r="G198" s="11" t="s">
        <v>238</v>
      </c>
      <c r="I198" s="3"/>
      <c r="J198" s="3" t="s">
        <v>2295</v>
      </c>
      <c r="L198" s="3"/>
      <c r="M198" s="3" t="s">
        <v>168</v>
      </c>
      <c r="O198" s="3"/>
      <c r="P198" s="3" t="s">
        <v>2303</v>
      </c>
      <c r="R198" s="3"/>
      <c r="S198" s="3" t="s">
        <v>935</v>
      </c>
      <c r="U198" s="3"/>
      <c r="V198" s="3" t="s">
        <v>2298</v>
      </c>
      <c r="W198">
        <v>20</v>
      </c>
      <c r="X198" s="3"/>
      <c r="Y198" s="3" t="s">
        <v>2299</v>
      </c>
      <c r="Z198">
        <v>20</v>
      </c>
      <c r="AA198" s="3"/>
      <c r="AB198" s="3" t="s">
        <v>2304</v>
      </c>
      <c r="AC198">
        <v>20</v>
      </c>
      <c r="AD198" s="3"/>
      <c r="AE198" s="3" t="s">
        <v>2311</v>
      </c>
      <c r="AF198">
        <v>0</v>
      </c>
      <c r="AG198" s="3"/>
      <c r="AH198" s="3" t="s">
        <v>2310</v>
      </c>
      <c r="AI198">
        <v>0</v>
      </c>
      <c r="AJ198" s="3"/>
      <c r="AK198" s="3"/>
      <c r="AM198" s="3"/>
    </row>
    <row r="199" spans="1:39" x14ac:dyDescent="0.25">
      <c r="A199" s="1">
        <v>43312.698310185202</v>
      </c>
      <c r="B199" s="1">
        <v>43312.698877314797</v>
      </c>
      <c r="C199" s="3" t="s">
        <v>142</v>
      </c>
      <c r="D199" s="3"/>
      <c r="E199">
        <v>100</v>
      </c>
      <c r="F199" s="3"/>
      <c r="G199" s="11" t="s">
        <v>238</v>
      </c>
      <c r="I199" s="3"/>
      <c r="J199" s="3" t="s">
        <v>2295</v>
      </c>
      <c r="L199" s="3"/>
      <c r="M199" s="3" t="s">
        <v>168</v>
      </c>
      <c r="O199" s="3"/>
      <c r="P199" s="3" t="s">
        <v>2484</v>
      </c>
      <c r="R199" s="3"/>
      <c r="S199" s="3" t="s">
        <v>259</v>
      </c>
      <c r="U199" s="3"/>
      <c r="V199" s="3" t="s">
        <v>2298</v>
      </c>
      <c r="W199">
        <v>20</v>
      </c>
      <c r="X199" s="3"/>
      <c r="Y199" s="3" t="s">
        <v>2299</v>
      </c>
      <c r="Z199">
        <v>20</v>
      </c>
      <c r="AA199" s="3"/>
      <c r="AB199" s="3" t="s">
        <v>2304</v>
      </c>
      <c r="AC199">
        <v>20</v>
      </c>
      <c r="AD199" s="3"/>
      <c r="AE199" s="3" t="s">
        <v>2301</v>
      </c>
      <c r="AF199">
        <v>20</v>
      </c>
      <c r="AG199" s="3"/>
      <c r="AH199" s="3" t="s">
        <v>2302</v>
      </c>
      <c r="AI199">
        <v>20</v>
      </c>
      <c r="AJ199" s="3"/>
      <c r="AK199" s="3"/>
      <c r="AM199" s="3"/>
    </row>
    <row r="200" spans="1:39" x14ac:dyDescent="0.25">
      <c r="A200" s="1">
        <v>43312.698946759301</v>
      </c>
      <c r="B200" s="1">
        <v>43312.699305555601</v>
      </c>
      <c r="C200" s="3" t="s">
        <v>142</v>
      </c>
      <c r="D200" s="3"/>
      <c r="E200">
        <v>100</v>
      </c>
      <c r="F200" s="3"/>
      <c r="G200" s="11" t="s">
        <v>238</v>
      </c>
      <c r="I200" s="3"/>
      <c r="J200" s="3" t="s">
        <v>2295</v>
      </c>
      <c r="L200" s="3"/>
      <c r="M200" s="3" t="s">
        <v>168</v>
      </c>
      <c r="O200" s="3"/>
      <c r="P200" s="3" t="s">
        <v>2484</v>
      </c>
      <c r="R200" s="3"/>
      <c r="S200" s="3" t="s">
        <v>171</v>
      </c>
      <c r="U200" s="3"/>
      <c r="V200" s="3" t="s">
        <v>2298</v>
      </c>
      <c r="W200">
        <v>20</v>
      </c>
      <c r="X200" s="3"/>
      <c r="Y200" s="3" t="s">
        <v>2299</v>
      </c>
      <c r="Z200">
        <v>20</v>
      </c>
      <c r="AA200" s="3"/>
      <c r="AB200" s="3" t="s">
        <v>2304</v>
      </c>
      <c r="AC200">
        <v>20</v>
      </c>
      <c r="AD200" s="3"/>
      <c r="AE200" s="3" t="s">
        <v>2301</v>
      </c>
      <c r="AF200">
        <v>20</v>
      </c>
      <c r="AG200" s="3"/>
      <c r="AH200" s="3" t="s">
        <v>2302</v>
      </c>
      <c r="AI200">
        <v>20</v>
      </c>
      <c r="AJ200" s="3"/>
      <c r="AK200" s="3"/>
      <c r="AM200" s="3"/>
    </row>
    <row r="201" spans="1:39" x14ac:dyDescent="0.25">
      <c r="A201" s="1">
        <v>43312.699351851901</v>
      </c>
      <c r="B201" s="1">
        <v>43312.699618055602</v>
      </c>
      <c r="C201" s="3" t="s">
        <v>142</v>
      </c>
      <c r="D201" s="3"/>
      <c r="E201">
        <v>100</v>
      </c>
      <c r="F201" s="3"/>
      <c r="G201" s="11" t="s">
        <v>238</v>
      </c>
      <c r="I201" s="3"/>
      <c r="J201" s="3" t="s">
        <v>2295</v>
      </c>
      <c r="L201" s="3"/>
      <c r="M201" s="3" t="s">
        <v>168</v>
      </c>
      <c r="O201" s="3"/>
      <c r="P201" s="3" t="s">
        <v>2484</v>
      </c>
      <c r="R201" s="3"/>
      <c r="S201" s="3" t="s">
        <v>171</v>
      </c>
      <c r="U201" s="3"/>
      <c r="V201" s="3" t="s">
        <v>2298</v>
      </c>
      <c r="W201">
        <v>20</v>
      </c>
      <c r="X201" s="3"/>
      <c r="Y201" s="3" t="s">
        <v>2299</v>
      </c>
      <c r="Z201">
        <v>20</v>
      </c>
      <c r="AA201" s="3"/>
      <c r="AB201" s="3" t="s">
        <v>2304</v>
      </c>
      <c r="AC201">
        <v>20</v>
      </c>
      <c r="AD201" s="3"/>
      <c r="AE201" s="3" t="s">
        <v>2301</v>
      </c>
      <c r="AF201">
        <v>20</v>
      </c>
      <c r="AG201" s="3"/>
      <c r="AH201" s="3" t="s">
        <v>2302</v>
      </c>
      <c r="AI201">
        <v>20</v>
      </c>
      <c r="AJ201" s="3"/>
      <c r="AK201" s="3"/>
      <c r="AM201" s="3"/>
    </row>
    <row r="202" spans="1:39" x14ac:dyDescent="0.25">
      <c r="A202" s="1">
        <v>43312.699687499997</v>
      </c>
      <c r="B202" s="1">
        <v>43312.700138888897</v>
      </c>
      <c r="C202" s="3" t="s">
        <v>142</v>
      </c>
      <c r="D202" s="3"/>
      <c r="E202">
        <v>100</v>
      </c>
      <c r="F202" s="3"/>
      <c r="G202" s="11" t="s">
        <v>238</v>
      </c>
      <c r="I202" s="3"/>
      <c r="J202" s="3" t="s">
        <v>2295</v>
      </c>
      <c r="L202" s="3"/>
      <c r="M202" s="3" t="s">
        <v>168</v>
      </c>
      <c r="O202" s="3"/>
      <c r="P202" s="3" t="s">
        <v>2484</v>
      </c>
      <c r="R202" s="3"/>
      <c r="S202" s="3" t="s">
        <v>171</v>
      </c>
      <c r="U202" s="3"/>
      <c r="V202" s="3" t="s">
        <v>2298</v>
      </c>
      <c r="W202">
        <v>20</v>
      </c>
      <c r="X202" s="3"/>
      <c r="Y202" s="3" t="s">
        <v>2299</v>
      </c>
      <c r="Z202">
        <v>20</v>
      </c>
      <c r="AA202" s="3"/>
      <c r="AB202" s="3" t="s">
        <v>2304</v>
      </c>
      <c r="AC202">
        <v>20</v>
      </c>
      <c r="AD202" s="3"/>
      <c r="AE202" s="3" t="s">
        <v>2301</v>
      </c>
      <c r="AF202">
        <v>20</v>
      </c>
      <c r="AG202" s="3"/>
      <c r="AH202" s="3" t="s">
        <v>2302</v>
      </c>
      <c r="AI202">
        <v>20</v>
      </c>
      <c r="AJ202" s="3"/>
      <c r="AK202" s="3"/>
      <c r="AM202" s="3"/>
    </row>
    <row r="203" spans="1:39" x14ac:dyDescent="0.25">
      <c r="A203" s="1">
        <v>43312.700173611098</v>
      </c>
      <c r="B203" s="1">
        <v>43312.700462963003</v>
      </c>
      <c r="C203" s="3" t="s">
        <v>142</v>
      </c>
      <c r="D203" s="3"/>
      <c r="E203">
        <v>100</v>
      </c>
      <c r="F203" s="3"/>
      <c r="G203" s="11" t="s">
        <v>238</v>
      </c>
      <c r="I203" s="3"/>
      <c r="J203" s="3" t="s">
        <v>2295</v>
      </c>
      <c r="L203" s="3"/>
      <c r="M203" s="3" t="s">
        <v>168</v>
      </c>
      <c r="O203" s="3"/>
      <c r="P203" s="3" t="s">
        <v>2484</v>
      </c>
      <c r="R203" s="3"/>
      <c r="S203" s="3" t="s">
        <v>171</v>
      </c>
      <c r="U203" s="3"/>
      <c r="V203" s="3" t="s">
        <v>2298</v>
      </c>
      <c r="W203">
        <v>20</v>
      </c>
      <c r="X203" s="3"/>
      <c r="Y203" s="3" t="s">
        <v>2299</v>
      </c>
      <c r="Z203">
        <v>20</v>
      </c>
      <c r="AA203" s="3"/>
      <c r="AB203" s="3" t="s">
        <v>2304</v>
      </c>
      <c r="AC203">
        <v>20</v>
      </c>
      <c r="AD203" s="3"/>
      <c r="AE203" s="3" t="s">
        <v>2301</v>
      </c>
      <c r="AF203">
        <v>20</v>
      </c>
      <c r="AG203" s="3"/>
      <c r="AH203" s="3" t="s">
        <v>2302</v>
      </c>
      <c r="AI203">
        <v>20</v>
      </c>
      <c r="AJ203" s="3"/>
      <c r="AK203" s="3"/>
      <c r="AM203" s="3"/>
    </row>
    <row r="204" spans="1:39" x14ac:dyDescent="0.25">
      <c r="A204" s="1">
        <v>43312.700509259303</v>
      </c>
      <c r="B204" s="1">
        <v>43312.700868055603</v>
      </c>
      <c r="C204" s="3" t="s">
        <v>142</v>
      </c>
      <c r="D204" s="3"/>
      <c r="E204">
        <v>100</v>
      </c>
      <c r="F204" s="3"/>
      <c r="G204" s="11" t="s">
        <v>238</v>
      </c>
      <c r="I204" s="3"/>
      <c r="J204" s="3" t="s">
        <v>2295</v>
      </c>
      <c r="L204" s="3"/>
      <c r="M204" s="3" t="s">
        <v>168</v>
      </c>
      <c r="O204" s="3"/>
      <c r="P204" s="3" t="s">
        <v>2484</v>
      </c>
      <c r="R204" s="3"/>
      <c r="S204" s="3" t="s">
        <v>171</v>
      </c>
      <c r="U204" s="3"/>
      <c r="V204" s="3" t="s">
        <v>2298</v>
      </c>
      <c r="W204">
        <v>20</v>
      </c>
      <c r="X204" s="3"/>
      <c r="Y204" s="3" t="s">
        <v>2299</v>
      </c>
      <c r="Z204">
        <v>20</v>
      </c>
      <c r="AA204" s="3"/>
      <c r="AB204" s="3" t="s">
        <v>2304</v>
      </c>
      <c r="AC204">
        <v>20</v>
      </c>
      <c r="AD204" s="3"/>
      <c r="AE204" s="3" t="s">
        <v>2301</v>
      </c>
      <c r="AF204">
        <v>20</v>
      </c>
      <c r="AG204" s="3"/>
      <c r="AH204" s="3" t="s">
        <v>2302</v>
      </c>
      <c r="AI204">
        <v>20</v>
      </c>
      <c r="AJ204" s="3"/>
      <c r="AK204" s="3"/>
      <c r="AM204" s="3"/>
    </row>
    <row r="205" spans="1:39" x14ac:dyDescent="0.25">
      <c r="A205" s="1">
        <v>43312.700902777797</v>
      </c>
      <c r="B205" s="1">
        <v>43312.701157407399</v>
      </c>
      <c r="C205" s="3" t="s">
        <v>142</v>
      </c>
      <c r="D205" s="3"/>
      <c r="E205">
        <v>100</v>
      </c>
      <c r="F205" s="3"/>
      <c r="G205" s="11" t="s">
        <v>238</v>
      </c>
      <c r="I205" s="3"/>
      <c r="J205" s="3" t="s">
        <v>2295</v>
      </c>
      <c r="L205" s="3"/>
      <c r="M205" s="3" t="s">
        <v>168</v>
      </c>
      <c r="O205" s="3"/>
      <c r="P205" s="3" t="s">
        <v>2484</v>
      </c>
      <c r="R205" s="3"/>
      <c r="S205" s="3" t="s">
        <v>1206</v>
      </c>
      <c r="U205" s="3"/>
      <c r="V205" s="3" t="s">
        <v>2298</v>
      </c>
      <c r="W205">
        <v>20</v>
      </c>
      <c r="X205" s="3"/>
      <c r="Y205" s="3" t="s">
        <v>2299</v>
      </c>
      <c r="Z205">
        <v>20</v>
      </c>
      <c r="AA205" s="3"/>
      <c r="AB205" s="3" t="s">
        <v>2304</v>
      </c>
      <c r="AC205">
        <v>20</v>
      </c>
      <c r="AD205" s="3"/>
      <c r="AE205" s="3" t="s">
        <v>2301</v>
      </c>
      <c r="AF205">
        <v>20</v>
      </c>
      <c r="AG205" s="3"/>
      <c r="AH205" s="3" t="s">
        <v>2302</v>
      </c>
      <c r="AI205">
        <v>20</v>
      </c>
      <c r="AJ205" s="3"/>
      <c r="AK205" s="3"/>
      <c r="AM205" s="3"/>
    </row>
    <row r="206" spans="1:39" x14ac:dyDescent="0.25">
      <c r="A206" s="1">
        <v>43312.7011921296</v>
      </c>
      <c r="B206" s="1">
        <v>43312.701493055603</v>
      </c>
      <c r="C206" s="3" t="s">
        <v>142</v>
      </c>
      <c r="D206" s="3"/>
      <c r="E206">
        <v>100</v>
      </c>
      <c r="F206" s="3"/>
      <c r="G206" s="11" t="s">
        <v>238</v>
      </c>
      <c r="I206" s="3"/>
      <c r="J206" s="3" t="s">
        <v>2295</v>
      </c>
      <c r="L206" s="3"/>
      <c r="M206" s="3" t="s">
        <v>168</v>
      </c>
      <c r="O206" s="3"/>
      <c r="P206" s="3" t="s">
        <v>2484</v>
      </c>
      <c r="R206" s="3"/>
      <c r="S206" s="3" t="s">
        <v>1206</v>
      </c>
      <c r="U206" s="3"/>
      <c r="V206" s="3" t="s">
        <v>2298</v>
      </c>
      <c r="W206">
        <v>20</v>
      </c>
      <c r="X206" s="3"/>
      <c r="Y206" s="3" t="s">
        <v>2299</v>
      </c>
      <c r="Z206">
        <v>20</v>
      </c>
      <c r="AA206" s="3"/>
      <c r="AB206" s="3" t="s">
        <v>2304</v>
      </c>
      <c r="AC206">
        <v>20</v>
      </c>
      <c r="AD206" s="3"/>
      <c r="AE206" s="3" t="s">
        <v>2301</v>
      </c>
      <c r="AF206">
        <v>20</v>
      </c>
      <c r="AG206" s="3"/>
      <c r="AH206" s="3" t="s">
        <v>2302</v>
      </c>
      <c r="AI206">
        <v>20</v>
      </c>
      <c r="AJ206" s="3"/>
      <c r="AK206" s="3"/>
      <c r="AM206" s="3"/>
    </row>
    <row r="207" spans="1:39" x14ac:dyDescent="0.25">
      <c r="A207" s="1">
        <v>43312.701527777797</v>
      </c>
      <c r="B207" s="1">
        <v>43312.701828703699</v>
      </c>
      <c r="C207" s="3" t="s">
        <v>142</v>
      </c>
      <c r="D207" s="3"/>
      <c r="E207">
        <v>100</v>
      </c>
      <c r="F207" s="3"/>
      <c r="G207" s="11" t="s">
        <v>238</v>
      </c>
      <c r="I207" s="3"/>
      <c r="J207" s="3" t="s">
        <v>2295</v>
      </c>
      <c r="L207" s="3"/>
      <c r="M207" s="3" t="s">
        <v>168</v>
      </c>
      <c r="O207" s="3"/>
      <c r="P207" s="3" t="s">
        <v>2484</v>
      </c>
      <c r="R207" s="3"/>
      <c r="S207" s="3" t="s">
        <v>935</v>
      </c>
      <c r="U207" s="3"/>
      <c r="V207" s="3" t="s">
        <v>2298</v>
      </c>
      <c r="W207">
        <v>20</v>
      </c>
      <c r="X207" s="3"/>
      <c r="Y207" s="3" t="s">
        <v>2299</v>
      </c>
      <c r="Z207">
        <v>20</v>
      </c>
      <c r="AA207" s="3"/>
      <c r="AB207" s="3" t="s">
        <v>2304</v>
      </c>
      <c r="AC207">
        <v>20</v>
      </c>
      <c r="AD207" s="3"/>
      <c r="AE207" s="3" t="s">
        <v>2301</v>
      </c>
      <c r="AF207">
        <v>20</v>
      </c>
      <c r="AG207" s="3"/>
      <c r="AH207" s="3" t="s">
        <v>2302</v>
      </c>
      <c r="AI207">
        <v>20</v>
      </c>
      <c r="AJ207" s="3"/>
      <c r="AK207" s="3"/>
      <c r="AM207" s="3"/>
    </row>
    <row r="208" spans="1:39" x14ac:dyDescent="0.25">
      <c r="A208" s="1">
        <v>43312.701874999999</v>
      </c>
      <c r="B208" s="1">
        <v>43312.702152777798</v>
      </c>
      <c r="C208" s="3" t="s">
        <v>142</v>
      </c>
      <c r="D208" s="3"/>
      <c r="E208">
        <v>100</v>
      </c>
      <c r="F208" s="3"/>
      <c r="G208" s="11" t="s">
        <v>238</v>
      </c>
      <c r="I208" s="3"/>
      <c r="J208" s="3" t="s">
        <v>2295</v>
      </c>
      <c r="L208" s="3"/>
      <c r="M208" s="3" t="s">
        <v>168</v>
      </c>
      <c r="O208" s="3"/>
      <c r="P208" s="3" t="s">
        <v>2303</v>
      </c>
      <c r="R208" s="3"/>
      <c r="S208" s="3" t="s">
        <v>935</v>
      </c>
      <c r="U208" s="3"/>
      <c r="V208" s="3" t="s">
        <v>2298</v>
      </c>
      <c r="W208">
        <v>20</v>
      </c>
      <c r="X208" s="3"/>
      <c r="Y208" s="3" t="s">
        <v>2299</v>
      </c>
      <c r="Z208">
        <v>20</v>
      </c>
      <c r="AA208" s="3"/>
      <c r="AB208" s="3" t="s">
        <v>2304</v>
      </c>
      <c r="AC208">
        <v>20</v>
      </c>
      <c r="AD208" s="3"/>
      <c r="AE208" s="3" t="s">
        <v>2301</v>
      </c>
      <c r="AF208">
        <v>20</v>
      </c>
      <c r="AG208" s="3"/>
      <c r="AH208" s="3" t="s">
        <v>2302</v>
      </c>
      <c r="AI208">
        <v>20</v>
      </c>
      <c r="AJ208" s="3"/>
      <c r="AK208" s="3"/>
      <c r="AM208" s="3"/>
    </row>
    <row r="209" spans="1:39" x14ac:dyDescent="0.25">
      <c r="A209" s="1">
        <v>43313.373287037</v>
      </c>
      <c r="B209" s="1">
        <v>43313.376423611102</v>
      </c>
      <c r="C209" s="3" t="s">
        <v>142</v>
      </c>
      <c r="D209" s="3"/>
      <c r="E209">
        <v>60</v>
      </c>
      <c r="F209" s="3"/>
      <c r="G209" s="11" t="s">
        <v>256</v>
      </c>
      <c r="I209" s="3"/>
      <c r="J209" s="3" t="s">
        <v>255</v>
      </c>
      <c r="L209" s="3"/>
      <c r="M209" s="3" t="s">
        <v>257</v>
      </c>
      <c r="O209" s="3"/>
      <c r="P209" s="3" t="s">
        <v>2490</v>
      </c>
      <c r="R209" s="3"/>
      <c r="S209" s="3" t="s">
        <v>162</v>
      </c>
      <c r="U209" s="3"/>
      <c r="V209" s="3" t="s">
        <v>2373</v>
      </c>
      <c r="W209">
        <v>0</v>
      </c>
      <c r="X209" s="3"/>
      <c r="Y209" s="3" t="s">
        <v>2309</v>
      </c>
      <c r="Z209">
        <v>0</v>
      </c>
      <c r="AA209" s="3"/>
      <c r="AB209" s="3" t="s">
        <v>2304</v>
      </c>
      <c r="AC209">
        <v>20</v>
      </c>
      <c r="AD209" s="3"/>
      <c r="AE209" s="3" t="s">
        <v>2301</v>
      </c>
      <c r="AF209">
        <v>20</v>
      </c>
      <c r="AG209" s="3"/>
      <c r="AH209" s="3" t="s">
        <v>2302</v>
      </c>
      <c r="AI209">
        <v>20</v>
      </c>
      <c r="AJ209" s="3"/>
      <c r="AK209" s="3"/>
      <c r="AM209" s="3"/>
    </row>
    <row r="210" spans="1:39" x14ac:dyDescent="0.25">
      <c r="A210" s="1">
        <v>43313.376898148097</v>
      </c>
      <c r="B210" s="1">
        <v>43313.379965277803</v>
      </c>
      <c r="C210" s="3" t="s">
        <v>142</v>
      </c>
      <c r="D210" s="3"/>
      <c r="E210">
        <v>80</v>
      </c>
      <c r="F210" s="3"/>
      <c r="G210" s="11" t="s">
        <v>256</v>
      </c>
      <c r="I210" s="3"/>
      <c r="J210" s="3" t="s">
        <v>255</v>
      </c>
      <c r="L210" s="3"/>
      <c r="M210" s="3" t="s">
        <v>257</v>
      </c>
      <c r="O210" s="3"/>
      <c r="P210" s="3" t="s">
        <v>2491</v>
      </c>
      <c r="R210" s="3"/>
      <c r="S210" s="3" t="s">
        <v>162</v>
      </c>
      <c r="U210" s="3"/>
      <c r="V210" s="3" t="s">
        <v>2298</v>
      </c>
      <c r="W210">
        <v>20</v>
      </c>
      <c r="X210" s="3"/>
      <c r="Y210" s="3" t="s">
        <v>2299</v>
      </c>
      <c r="Z210">
        <v>20</v>
      </c>
      <c r="AA210" s="3"/>
      <c r="AB210" s="3" t="s">
        <v>2304</v>
      </c>
      <c r="AC210">
        <v>20</v>
      </c>
      <c r="AD210" s="3"/>
      <c r="AE210" s="3" t="s">
        <v>2311</v>
      </c>
      <c r="AF210">
        <v>0</v>
      </c>
      <c r="AG210" s="3"/>
      <c r="AH210" s="3" t="s">
        <v>2302</v>
      </c>
      <c r="AI210">
        <v>20</v>
      </c>
      <c r="AJ210" s="3"/>
      <c r="AK210" s="3"/>
      <c r="AM210" s="3"/>
    </row>
    <row r="211" spans="1:39" x14ac:dyDescent="0.25">
      <c r="A211" s="1">
        <v>43313.3803819444</v>
      </c>
      <c r="B211" s="1">
        <v>43313.382928240702</v>
      </c>
      <c r="C211" s="3" t="s">
        <v>142</v>
      </c>
      <c r="D211" s="3"/>
      <c r="E211">
        <v>60</v>
      </c>
      <c r="F211" s="3"/>
      <c r="G211" s="11" t="s">
        <v>256</v>
      </c>
      <c r="I211" s="3"/>
      <c r="J211" s="3" t="s">
        <v>255</v>
      </c>
      <c r="L211" s="3"/>
      <c r="M211" s="3" t="s">
        <v>257</v>
      </c>
      <c r="O211" s="3"/>
      <c r="P211" s="3" t="s">
        <v>2491</v>
      </c>
      <c r="R211" s="3"/>
      <c r="S211" s="3" t="s">
        <v>162</v>
      </c>
      <c r="U211" s="3"/>
      <c r="V211" s="3" t="s">
        <v>2298</v>
      </c>
      <c r="W211">
        <v>20</v>
      </c>
      <c r="X211" s="3"/>
      <c r="Y211" s="3" t="s">
        <v>2309</v>
      </c>
      <c r="Z211">
        <v>0</v>
      </c>
      <c r="AA211" s="3"/>
      <c r="AB211" s="3" t="s">
        <v>2304</v>
      </c>
      <c r="AC211">
        <v>20</v>
      </c>
      <c r="AD211" s="3"/>
      <c r="AE211" s="3" t="s">
        <v>2311</v>
      </c>
      <c r="AF211">
        <v>0</v>
      </c>
      <c r="AG211" s="3"/>
      <c r="AH211" s="3" t="s">
        <v>2302</v>
      </c>
      <c r="AI211">
        <v>20</v>
      </c>
      <c r="AJ211" s="3"/>
      <c r="AK211" s="3"/>
      <c r="AM211" s="3"/>
    </row>
    <row r="212" spans="1:39" x14ac:dyDescent="0.25">
      <c r="A212" s="1">
        <v>43313.417662036998</v>
      </c>
      <c r="B212" s="1">
        <v>43313.420173611099</v>
      </c>
      <c r="C212" s="3" t="s">
        <v>142</v>
      </c>
      <c r="D212" s="3"/>
      <c r="E212">
        <v>60</v>
      </c>
      <c r="F212" s="3"/>
      <c r="G212" s="11" t="s">
        <v>256</v>
      </c>
      <c r="I212" s="3"/>
      <c r="J212" s="3" t="s">
        <v>255</v>
      </c>
      <c r="L212" s="3"/>
      <c r="M212" s="3" t="s">
        <v>257</v>
      </c>
      <c r="O212" s="3"/>
      <c r="P212" s="3" t="s">
        <v>2492</v>
      </c>
      <c r="R212" s="3"/>
      <c r="S212" s="3" t="s">
        <v>339</v>
      </c>
      <c r="U212" s="3"/>
      <c r="V212" s="3" t="s">
        <v>2298</v>
      </c>
      <c r="W212">
        <v>20</v>
      </c>
      <c r="X212" s="3"/>
      <c r="Y212" s="3" t="s">
        <v>2309</v>
      </c>
      <c r="Z212">
        <v>0</v>
      </c>
      <c r="AA212" s="3"/>
      <c r="AB212" s="3" t="s">
        <v>2364</v>
      </c>
      <c r="AC212">
        <v>0</v>
      </c>
      <c r="AD212" s="3"/>
      <c r="AE212" s="3" t="s">
        <v>2301</v>
      </c>
      <c r="AF212">
        <v>20</v>
      </c>
      <c r="AG212" s="3"/>
      <c r="AH212" s="3" t="s">
        <v>2302</v>
      </c>
      <c r="AI212">
        <v>20</v>
      </c>
      <c r="AJ212" s="3"/>
      <c r="AK212" s="3"/>
      <c r="AM212" s="3"/>
    </row>
    <row r="213" spans="1:39" x14ac:dyDescent="0.25">
      <c r="A213" s="1">
        <v>43313.5211458333</v>
      </c>
      <c r="B213" s="1">
        <v>43313.526631944398</v>
      </c>
      <c r="C213" s="3" t="s">
        <v>142</v>
      </c>
      <c r="D213" s="3"/>
      <c r="E213">
        <v>80</v>
      </c>
      <c r="F213" s="3"/>
      <c r="G213" s="11" t="s">
        <v>571</v>
      </c>
      <c r="I213" s="3"/>
      <c r="J213" s="3" t="s">
        <v>2295</v>
      </c>
      <c r="L213" s="3"/>
      <c r="M213" s="3" t="s">
        <v>146</v>
      </c>
      <c r="O213" s="3"/>
      <c r="P213" s="3" t="s">
        <v>2485</v>
      </c>
      <c r="R213" s="3"/>
      <c r="S213" s="3" t="s">
        <v>190</v>
      </c>
      <c r="U213" s="3"/>
      <c r="V213" s="3" t="s">
        <v>2298</v>
      </c>
      <c r="W213">
        <v>20</v>
      </c>
      <c r="X213" s="3"/>
      <c r="Y213" s="3" t="s">
        <v>2309</v>
      </c>
      <c r="Z213">
        <v>0</v>
      </c>
      <c r="AA213" s="3"/>
      <c r="AB213" s="3" t="s">
        <v>2304</v>
      </c>
      <c r="AC213">
        <v>20</v>
      </c>
      <c r="AD213" s="3"/>
      <c r="AE213" s="3" t="s">
        <v>2301</v>
      </c>
      <c r="AF213">
        <v>20</v>
      </c>
      <c r="AG213" s="3"/>
      <c r="AH213" s="3" t="s">
        <v>2302</v>
      </c>
      <c r="AI213">
        <v>20</v>
      </c>
      <c r="AJ213" s="3"/>
      <c r="AK213" s="3"/>
      <c r="AM213" s="3"/>
    </row>
    <row r="214" spans="1:39" x14ac:dyDescent="0.25">
      <c r="A214" s="1">
        <v>43313.537731481498</v>
      </c>
      <c r="B214" s="1">
        <v>43313.547268518501</v>
      </c>
      <c r="C214" s="3" t="s">
        <v>142</v>
      </c>
      <c r="D214" s="3"/>
      <c r="E214">
        <v>80</v>
      </c>
      <c r="F214" s="3"/>
      <c r="G214" s="11" t="s">
        <v>571</v>
      </c>
      <c r="I214" s="3"/>
      <c r="J214" s="3" t="s">
        <v>2295</v>
      </c>
      <c r="L214" s="3"/>
      <c r="M214" s="3" t="s">
        <v>146</v>
      </c>
      <c r="O214" s="3"/>
      <c r="P214" s="3" t="s">
        <v>2306</v>
      </c>
      <c r="R214" s="3"/>
      <c r="S214" s="3" t="s">
        <v>2307</v>
      </c>
      <c r="U214" s="3"/>
      <c r="V214" s="3" t="s">
        <v>2298</v>
      </c>
      <c r="W214">
        <v>20</v>
      </c>
      <c r="X214" s="3"/>
      <c r="Y214" s="3" t="s">
        <v>2299</v>
      </c>
      <c r="Z214">
        <v>20</v>
      </c>
      <c r="AA214" s="3"/>
      <c r="AB214" s="3" t="s">
        <v>2300</v>
      </c>
      <c r="AC214">
        <v>0</v>
      </c>
      <c r="AD214" s="3"/>
      <c r="AE214" s="3" t="s">
        <v>2301</v>
      </c>
      <c r="AF214">
        <v>20</v>
      </c>
      <c r="AG214" s="3"/>
      <c r="AH214" s="3" t="s">
        <v>2302</v>
      </c>
      <c r="AI214">
        <v>20</v>
      </c>
      <c r="AJ214" s="3"/>
      <c r="AK214" s="3"/>
      <c r="AM214" s="3"/>
    </row>
    <row r="215" spans="1:39" x14ac:dyDescent="0.25">
      <c r="A215" s="1">
        <v>43313.550659722197</v>
      </c>
      <c r="B215" s="1">
        <v>43313.555462962999</v>
      </c>
      <c r="C215" s="3" t="s">
        <v>142</v>
      </c>
      <c r="D215" s="3"/>
      <c r="E215">
        <v>60</v>
      </c>
      <c r="F215" s="3"/>
      <c r="G215" s="11" t="s">
        <v>571</v>
      </c>
      <c r="I215" s="3"/>
      <c r="J215" s="3" t="s">
        <v>2295</v>
      </c>
      <c r="L215" s="3"/>
      <c r="M215" s="3" t="s">
        <v>146</v>
      </c>
      <c r="O215" s="3"/>
      <c r="P215" s="3" t="s">
        <v>2493</v>
      </c>
      <c r="R215" s="3"/>
      <c r="S215" s="3" t="s">
        <v>190</v>
      </c>
      <c r="U215" s="3"/>
      <c r="V215" s="3" t="s">
        <v>2298</v>
      </c>
      <c r="W215">
        <v>20</v>
      </c>
      <c r="X215" s="3"/>
      <c r="Y215" s="3" t="s">
        <v>2309</v>
      </c>
      <c r="Z215">
        <v>0</v>
      </c>
      <c r="AA215" s="3"/>
      <c r="AB215" s="3" t="s">
        <v>2304</v>
      </c>
      <c r="AC215">
        <v>20</v>
      </c>
      <c r="AD215" s="3"/>
      <c r="AE215" s="3" t="s">
        <v>2319</v>
      </c>
      <c r="AF215">
        <v>0</v>
      </c>
      <c r="AG215" s="3"/>
      <c r="AH215" s="3" t="s">
        <v>2302</v>
      </c>
      <c r="AI215">
        <v>20</v>
      </c>
      <c r="AJ215" s="3"/>
      <c r="AK215" s="3" t="s">
        <v>2494</v>
      </c>
      <c r="AM215" s="3"/>
    </row>
    <row r="216" spans="1:39" x14ac:dyDescent="0.25">
      <c r="A216" s="1">
        <v>43313.5558101852</v>
      </c>
      <c r="B216" s="1">
        <v>43313.559641203698</v>
      </c>
      <c r="C216" s="3" t="s">
        <v>142</v>
      </c>
      <c r="D216" s="3"/>
      <c r="E216">
        <v>80</v>
      </c>
      <c r="F216" s="3"/>
      <c r="G216" s="11" t="s">
        <v>571</v>
      </c>
      <c r="I216" s="3"/>
      <c r="J216" s="3" t="s">
        <v>2295</v>
      </c>
      <c r="L216" s="3"/>
      <c r="M216" s="3" t="s">
        <v>146</v>
      </c>
      <c r="O216" s="3"/>
      <c r="P216" s="3" t="s">
        <v>2493</v>
      </c>
      <c r="R216" s="3"/>
      <c r="S216" s="3" t="s">
        <v>190</v>
      </c>
      <c r="U216" s="3"/>
      <c r="V216" s="3" t="s">
        <v>2298</v>
      </c>
      <c r="W216">
        <v>20</v>
      </c>
      <c r="X216" s="3"/>
      <c r="Y216" s="3" t="s">
        <v>2299</v>
      </c>
      <c r="Z216">
        <v>20</v>
      </c>
      <c r="AA216" s="3"/>
      <c r="AB216" s="3" t="s">
        <v>2304</v>
      </c>
      <c r="AC216">
        <v>20</v>
      </c>
      <c r="AD216" s="3"/>
      <c r="AE216" s="3" t="s">
        <v>2301</v>
      </c>
      <c r="AF216">
        <v>20</v>
      </c>
      <c r="AG216" s="3"/>
      <c r="AH216" s="3" t="s">
        <v>2310</v>
      </c>
      <c r="AI216">
        <v>0</v>
      </c>
      <c r="AJ216" s="3"/>
      <c r="AK216" s="3"/>
      <c r="AM216" s="3"/>
    </row>
    <row r="217" spans="1:39" x14ac:dyDescent="0.25">
      <c r="A217" s="1">
        <v>43313.560671296298</v>
      </c>
      <c r="B217" s="1">
        <v>43313.565706018497</v>
      </c>
      <c r="C217" s="3" t="s">
        <v>142</v>
      </c>
      <c r="D217" s="3"/>
      <c r="E217">
        <v>60</v>
      </c>
      <c r="F217" s="3"/>
      <c r="G217" s="11" t="s">
        <v>457</v>
      </c>
      <c r="I217" s="3"/>
      <c r="J217" s="3" t="s">
        <v>2295</v>
      </c>
      <c r="L217" s="3"/>
      <c r="M217" s="3" t="s">
        <v>146</v>
      </c>
      <c r="O217" s="3"/>
      <c r="P217" s="3" t="s">
        <v>2429</v>
      </c>
      <c r="R217" s="3"/>
      <c r="S217" s="3" t="s">
        <v>2337</v>
      </c>
      <c r="U217" s="3"/>
      <c r="V217" s="3" t="s">
        <v>2298</v>
      </c>
      <c r="W217">
        <v>20</v>
      </c>
      <c r="X217" s="3"/>
      <c r="Y217" s="3" t="s">
        <v>2309</v>
      </c>
      <c r="Z217">
        <v>0</v>
      </c>
      <c r="AA217" s="3"/>
      <c r="AB217" s="3" t="s">
        <v>2304</v>
      </c>
      <c r="AC217">
        <v>20</v>
      </c>
      <c r="AD217" s="3"/>
      <c r="AE217" s="3" t="s">
        <v>2301</v>
      </c>
      <c r="AF217">
        <v>20</v>
      </c>
      <c r="AG217" s="3"/>
      <c r="AH217" s="3" t="s">
        <v>2310</v>
      </c>
      <c r="AI217">
        <v>0</v>
      </c>
      <c r="AJ217" s="3"/>
      <c r="AK217" s="3" t="s">
        <v>2495</v>
      </c>
      <c r="AM217" s="3"/>
    </row>
    <row r="218" spans="1:39" x14ac:dyDescent="0.25">
      <c r="A218" s="1">
        <v>43315.261064814797</v>
      </c>
      <c r="B218" s="1">
        <v>43315.274421296301</v>
      </c>
      <c r="C218" s="3" t="s">
        <v>142</v>
      </c>
      <c r="D218" s="3"/>
      <c r="E218">
        <v>100</v>
      </c>
      <c r="F218" s="3"/>
      <c r="G218" s="11" t="s">
        <v>238</v>
      </c>
      <c r="I218" s="3"/>
      <c r="J218" s="3" t="s">
        <v>2295</v>
      </c>
      <c r="L218" s="3"/>
      <c r="M218" s="3" t="s">
        <v>168</v>
      </c>
      <c r="O218" s="3"/>
      <c r="P218" s="3" t="s">
        <v>2496</v>
      </c>
      <c r="R218" s="3"/>
      <c r="S218" s="3" t="s">
        <v>1206</v>
      </c>
      <c r="U218" s="3"/>
      <c r="V218" s="3" t="s">
        <v>2298</v>
      </c>
      <c r="W218">
        <v>20</v>
      </c>
      <c r="X218" s="3"/>
      <c r="Y218" s="3" t="s">
        <v>2299</v>
      </c>
      <c r="Z218">
        <v>20</v>
      </c>
      <c r="AA218" s="3"/>
      <c r="AB218" s="3" t="s">
        <v>2304</v>
      </c>
      <c r="AC218">
        <v>20</v>
      </c>
      <c r="AD218" s="3"/>
      <c r="AE218" s="3" t="s">
        <v>2301</v>
      </c>
      <c r="AF218">
        <v>20</v>
      </c>
      <c r="AG218" s="3"/>
      <c r="AH218" s="3" t="s">
        <v>2302</v>
      </c>
      <c r="AI218">
        <v>20</v>
      </c>
      <c r="AJ218" s="3"/>
      <c r="AK218" s="3" t="s">
        <v>2497</v>
      </c>
      <c r="AM218" s="3"/>
    </row>
    <row r="219" spans="1:39" x14ac:dyDescent="0.25">
      <c r="A219" s="1">
        <v>43318.305277777799</v>
      </c>
      <c r="B219" s="1">
        <v>43318.313090277799</v>
      </c>
      <c r="C219" s="3" t="s">
        <v>142</v>
      </c>
      <c r="D219" s="3"/>
      <c r="E219">
        <v>100</v>
      </c>
      <c r="F219" s="3"/>
      <c r="G219" s="11" t="s">
        <v>367</v>
      </c>
      <c r="I219" s="3"/>
      <c r="J219" s="3" t="s">
        <v>2295</v>
      </c>
      <c r="L219" s="3"/>
      <c r="M219" s="3" t="s">
        <v>146</v>
      </c>
      <c r="O219" s="3"/>
      <c r="P219" s="3" t="s">
        <v>2498</v>
      </c>
      <c r="R219" s="3"/>
      <c r="S219" s="3" t="s">
        <v>2344</v>
      </c>
      <c r="U219" s="3"/>
      <c r="V219" s="3" t="s">
        <v>2298</v>
      </c>
      <c r="W219">
        <v>20</v>
      </c>
      <c r="X219" s="3"/>
      <c r="Y219" s="3" t="s">
        <v>2299</v>
      </c>
      <c r="Z219">
        <v>20</v>
      </c>
      <c r="AA219" s="3"/>
      <c r="AB219" s="3" t="s">
        <v>2304</v>
      </c>
      <c r="AC219">
        <v>20</v>
      </c>
      <c r="AD219" s="3"/>
      <c r="AE219" s="3" t="s">
        <v>2301</v>
      </c>
      <c r="AF219">
        <v>20</v>
      </c>
      <c r="AG219" s="3"/>
      <c r="AH219" s="3" t="s">
        <v>2302</v>
      </c>
      <c r="AI219">
        <v>20</v>
      </c>
      <c r="AJ219" s="3"/>
      <c r="AK219" s="3"/>
      <c r="AM219" s="3"/>
    </row>
    <row r="220" spans="1:39" x14ac:dyDescent="0.25">
      <c r="A220" s="1">
        <v>43318.498726851903</v>
      </c>
      <c r="B220" s="1">
        <v>43318.500833333303</v>
      </c>
      <c r="C220" s="3" t="s">
        <v>142</v>
      </c>
      <c r="D220" s="3"/>
      <c r="E220">
        <v>80</v>
      </c>
      <c r="F220" s="3"/>
      <c r="G220" s="11" t="s">
        <v>414</v>
      </c>
      <c r="I220" s="3"/>
      <c r="J220" s="3" t="s">
        <v>2295</v>
      </c>
      <c r="L220" s="3"/>
      <c r="M220" s="3" t="s">
        <v>146</v>
      </c>
      <c r="O220" s="3"/>
      <c r="P220" s="3" t="s">
        <v>2499</v>
      </c>
      <c r="R220" s="3"/>
      <c r="S220" s="3" t="s">
        <v>2324</v>
      </c>
      <c r="U220" s="3"/>
      <c r="V220" s="3" t="s">
        <v>2298</v>
      </c>
      <c r="W220">
        <v>20</v>
      </c>
      <c r="X220" s="3"/>
      <c r="Y220" s="3" t="s">
        <v>2309</v>
      </c>
      <c r="Z220">
        <v>0</v>
      </c>
      <c r="AA220" s="3"/>
      <c r="AB220" s="3" t="s">
        <v>2304</v>
      </c>
      <c r="AC220">
        <v>20</v>
      </c>
      <c r="AD220" s="3"/>
      <c r="AE220" s="3" t="s">
        <v>2301</v>
      </c>
      <c r="AF220">
        <v>20</v>
      </c>
      <c r="AG220" s="3"/>
      <c r="AH220" s="3" t="s">
        <v>2302</v>
      </c>
      <c r="AI220">
        <v>20</v>
      </c>
      <c r="AJ220" s="3"/>
      <c r="AK220" s="3"/>
      <c r="AM220" s="3"/>
    </row>
    <row r="221" spans="1:39" x14ac:dyDescent="0.25">
      <c r="A221" s="1">
        <v>43318.501388888901</v>
      </c>
      <c r="B221" s="1">
        <v>43318.502280092602</v>
      </c>
      <c r="C221" s="3" t="s">
        <v>142</v>
      </c>
      <c r="D221" s="3"/>
      <c r="E221">
        <v>100</v>
      </c>
      <c r="F221" s="3"/>
      <c r="G221" s="11" t="s">
        <v>414</v>
      </c>
      <c r="I221" s="3"/>
      <c r="J221" s="3" t="s">
        <v>2295</v>
      </c>
      <c r="L221" s="3"/>
      <c r="M221" s="3" t="s">
        <v>146</v>
      </c>
      <c r="O221" s="3"/>
      <c r="P221" s="3" t="s">
        <v>2499</v>
      </c>
      <c r="R221" s="3"/>
      <c r="S221" s="3" t="s">
        <v>2418</v>
      </c>
      <c r="U221" s="3"/>
      <c r="V221" s="3" t="s">
        <v>2298</v>
      </c>
      <c r="W221">
        <v>20</v>
      </c>
      <c r="X221" s="3"/>
      <c r="Y221" s="3" t="s">
        <v>2299</v>
      </c>
      <c r="Z221">
        <v>20</v>
      </c>
      <c r="AA221" s="3"/>
      <c r="AB221" s="3" t="s">
        <v>2304</v>
      </c>
      <c r="AC221">
        <v>20</v>
      </c>
      <c r="AD221" s="3"/>
      <c r="AE221" s="3" t="s">
        <v>2301</v>
      </c>
      <c r="AF221">
        <v>20</v>
      </c>
      <c r="AG221" s="3"/>
      <c r="AH221" s="3" t="s">
        <v>2302</v>
      </c>
      <c r="AI221">
        <v>20</v>
      </c>
      <c r="AJ221" s="3"/>
      <c r="AK221" s="3"/>
      <c r="AM221" s="3"/>
    </row>
    <row r="222" spans="1:39" x14ac:dyDescent="0.25">
      <c r="A222" s="1">
        <v>43319.333275463003</v>
      </c>
      <c r="B222" s="1">
        <v>43319.340879629599</v>
      </c>
      <c r="C222" s="3" t="s">
        <v>142</v>
      </c>
      <c r="D222" s="3"/>
      <c r="E222">
        <v>60</v>
      </c>
      <c r="F222" s="3"/>
      <c r="G222" s="11" t="s">
        <v>256</v>
      </c>
      <c r="I222" s="3"/>
      <c r="J222" s="3" t="s">
        <v>255</v>
      </c>
      <c r="L222" s="3"/>
      <c r="M222" s="3" t="s">
        <v>257</v>
      </c>
      <c r="O222" s="3"/>
      <c r="P222" s="3" t="s">
        <v>2500</v>
      </c>
      <c r="R222" s="3"/>
      <c r="S222" s="3" t="s">
        <v>2423</v>
      </c>
      <c r="U222" s="3"/>
      <c r="V222" s="3" t="s">
        <v>2298</v>
      </c>
      <c r="W222">
        <v>20</v>
      </c>
      <c r="X222" s="3"/>
      <c r="Y222" s="3" t="s">
        <v>2353</v>
      </c>
      <c r="Z222">
        <v>0</v>
      </c>
      <c r="AA222" s="3"/>
      <c r="AB222" s="3" t="s">
        <v>2304</v>
      </c>
      <c r="AC222">
        <v>20</v>
      </c>
      <c r="AD222" s="3"/>
      <c r="AE222" s="3" t="s">
        <v>2301</v>
      </c>
      <c r="AF222">
        <v>20</v>
      </c>
      <c r="AG222" s="3"/>
      <c r="AH222" s="3" t="s">
        <v>2310</v>
      </c>
      <c r="AI222">
        <v>0</v>
      </c>
      <c r="AJ222" s="3"/>
      <c r="AK222" s="3"/>
      <c r="AM222" s="3"/>
    </row>
    <row r="223" spans="1:39" x14ac:dyDescent="0.25">
      <c r="A223" s="1">
        <v>43319.636585648201</v>
      </c>
      <c r="B223" s="1">
        <v>43319.641643518502</v>
      </c>
      <c r="C223" s="3" t="s">
        <v>142</v>
      </c>
      <c r="D223" s="3"/>
      <c r="E223">
        <v>100</v>
      </c>
      <c r="F223" s="3"/>
      <c r="G223" s="11" t="s">
        <v>414</v>
      </c>
      <c r="I223" s="3"/>
      <c r="J223" s="3" t="s">
        <v>255</v>
      </c>
      <c r="L223" s="3"/>
      <c r="M223" s="3" t="s">
        <v>146</v>
      </c>
      <c r="O223" s="3"/>
      <c r="P223" s="3" t="s">
        <v>2461</v>
      </c>
      <c r="R223" s="3"/>
      <c r="S223" s="3" t="s">
        <v>2337</v>
      </c>
      <c r="U223" s="3"/>
      <c r="V223" s="3" t="s">
        <v>2298</v>
      </c>
      <c r="W223">
        <v>20</v>
      </c>
      <c r="X223" s="3"/>
      <c r="Y223" s="3" t="s">
        <v>2299</v>
      </c>
      <c r="Z223">
        <v>20</v>
      </c>
      <c r="AA223" s="3"/>
      <c r="AB223" s="3" t="s">
        <v>2304</v>
      </c>
      <c r="AC223">
        <v>20</v>
      </c>
      <c r="AD223" s="3"/>
      <c r="AE223" s="3" t="s">
        <v>2301</v>
      </c>
      <c r="AF223">
        <v>20</v>
      </c>
      <c r="AG223" s="3"/>
      <c r="AH223" s="3" t="s">
        <v>2302</v>
      </c>
      <c r="AI223">
        <v>20</v>
      </c>
      <c r="AJ223" s="3"/>
      <c r="AK223" s="3"/>
      <c r="AM223" s="3"/>
    </row>
    <row r="224" spans="1:39" x14ac:dyDescent="0.25">
      <c r="A224" s="1">
        <v>43320.352500000001</v>
      </c>
      <c r="B224" s="1">
        <v>43320.354282407403</v>
      </c>
      <c r="C224" s="3" t="s">
        <v>142</v>
      </c>
      <c r="D224" s="3"/>
      <c r="E224">
        <v>60</v>
      </c>
      <c r="F224" s="3"/>
      <c r="G224" s="11" t="s">
        <v>535</v>
      </c>
      <c r="I224" s="3"/>
      <c r="J224" s="3" t="s">
        <v>2295</v>
      </c>
      <c r="L224" s="3"/>
      <c r="M224" s="3" t="s">
        <v>146</v>
      </c>
      <c r="O224" s="3"/>
      <c r="P224" s="3" t="s">
        <v>2501</v>
      </c>
      <c r="R224" s="3"/>
      <c r="S224" s="3" t="s">
        <v>2406</v>
      </c>
      <c r="U224" s="3"/>
      <c r="V224" s="3" t="s">
        <v>2298</v>
      </c>
      <c r="W224">
        <v>20</v>
      </c>
      <c r="X224" s="3"/>
      <c r="Y224" s="3" t="s">
        <v>2299</v>
      </c>
      <c r="Z224">
        <v>20</v>
      </c>
      <c r="AA224" s="3"/>
      <c r="AB224" s="3" t="s">
        <v>2304</v>
      </c>
      <c r="AC224">
        <v>20</v>
      </c>
      <c r="AD224" s="3"/>
      <c r="AE224" s="3" t="s">
        <v>2311</v>
      </c>
      <c r="AF224">
        <v>0</v>
      </c>
      <c r="AG224" s="3"/>
      <c r="AH224" s="3" t="s">
        <v>2310</v>
      </c>
      <c r="AI224">
        <v>0</v>
      </c>
      <c r="AJ224" s="3"/>
      <c r="AK224" s="3"/>
      <c r="AM224" s="3"/>
    </row>
    <row r="225" spans="1:39" x14ac:dyDescent="0.25">
      <c r="A225" s="1">
        <v>43320.3546180556</v>
      </c>
      <c r="B225" s="1">
        <v>43320.357106481497</v>
      </c>
      <c r="C225" s="3" t="s">
        <v>142</v>
      </c>
      <c r="D225" s="3"/>
      <c r="E225">
        <v>20</v>
      </c>
      <c r="F225" s="3"/>
      <c r="G225" s="11" t="s">
        <v>535</v>
      </c>
      <c r="I225" s="3"/>
      <c r="J225" s="3" t="s">
        <v>2295</v>
      </c>
      <c r="L225" s="3"/>
      <c r="M225" s="3" t="s">
        <v>146</v>
      </c>
      <c r="O225" s="3"/>
      <c r="P225" s="3" t="s">
        <v>2502</v>
      </c>
      <c r="R225" s="3"/>
      <c r="S225" s="3" t="s">
        <v>339</v>
      </c>
      <c r="U225" s="3"/>
      <c r="V225" s="3" t="s">
        <v>2373</v>
      </c>
      <c r="W225">
        <v>0</v>
      </c>
      <c r="X225" s="3"/>
      <c r="Y225" s="3" t="s">
        <v>2309</v>
      </c>
      <c r="Z225">
        <v>0</v>
      </c>
      <c r="AA225" s="3"/>
      <c r="AB225" s="3" t="s">
        <v>2300</v>
      </c>
      <c r="AC225">
        <v>0</v>
      </c>
      <c r="AD225" s="3"/>
      <c r="AE225" s="3" t="s">
        <v>2301</v>
      </c>
      <c r="AF225">
        <v>20</v>
      </c>
      <c r="AG225" s="3"/>
      <c r="AH225" s="3" t="s">
        <v>2310</v>
      </c>
      <c r="AI225">
        <v>0</v>
      </c>
      <c r="AJ225" s="3"/>
      <c r="AK225" s="3"/>
      <c r="AM225" s="3"/>
    </row>
    <row r="226" spans="1:39" x14ac:dyDescent="0.25">
      <c r="A226" s="1">
        <v>43320.357650462996</v>
      </c>
      <c r="B226" s="1">
        <v>43320.358668981498</v>
      </c>
      <c r="C226" s="3" t="s">
        <v>142</v>
      </c>
      <c r="D226" s="3"/>
      <c r="E226">
        <v>60</v>
      </c>
      <c r="F226" s="3"/>
      <c r="G226" s="11" t="s">
        <v>535</v>
      </c>
      <c r="I226" s="3"/>
      <c r="J226" s="3" t="s">
        <v>2295</v>
      </c>
      <c r="L226" s="3"/>
      <c r="M226" s="3" t="s">
        <v>146</v>
      </c>
      <c r="O226" s="3"/>
      <c r="P226" s="3" t="s">
        <v>2503</v>
      </c>
      <c r="R226" s="3"/>
      <c r="S226" s="3" t="s">
        <v>2322</v>
      </c>
      <c r="U226" s="3"/>
      <c r="V226" s="3" t="s">
        <v>2298</v>
      </c>
      <c r="W226">
        <v>20</v>
      </c>
      <c r="X226" s="3"/>
      <c r="Y226" s="3" t="s">
        <v>2309</v>
      </c>
      <c r="Z226">
        <v>0</v>
      </c>
      <c r="AA226" s="3"/>
      <c r="AB226" s="3" t="s">
        <v>2300</v>
      </c>
      <c r="AC226">
        <v>0</v>
      </c>
      <c r="AD226" s="3"/>
      <c r="AE226" s="3" t="s">
        <v>2301</v>
      </c>
      <c r="AF226">
        <v>20</v>
      </c>
      <c r="AG226" s="3"/>
      <c r="AH226" s="3" t="s">
        <v>2302</v>
      </c>
      <c r="AI226">
        <v>20</v>
      </c>
      <c r="AJ226" s="3"/>
      <c r="AK226" s="3"/>
      <c r="AM226" s="3"/>
    </row>
    <row r="227" spans="1:39" x14ac:dyDescent="0.25">
      <c r="A227" s="1">
        <v>43320.359305555598</v>
      </c>
      <c r="B227" s="1">
        <v>43320.360335648104</v>
      </c>
      <c r="C227" s="3" t="s">
        <v>142</v>
      </c>
      <c r="D227" s="3"/>
      <c r="E227">
        <v>100</v>
      </c>
      <c r="F227" s="3"/>
      <c r="G227" s="11" t="s">
        <v>535</v>
      </c>
      <c r="I227" s="3"/>
      <c r="J227" s="3" t="s">
        <v>2295</v>
      </c>
      <c r="L227" s="3"/>
      <c r="M227" s="3" t="s">
        <v>146</v>
      </c>
      <c r="O227" s="3"/>
      <c r="P227" s="3" t="s">
        <v>2504</v>
      </c>
      <c r="R227" s="3"/>
      <c r="S227" s="3" t="s">
        <v>2307</v>
      </c>
      <c r="U227" s="3"/>
      <c r="V227" s="3" t="s">
        <v>2298</v>
      </c>
      <c r="W227">
        <v>20</v>
      </c>
      <c r="X227" s="3"/>
      <c r="Y227" s="3" t="s">
        <v>2299</v>
      </c>
      <c r="Z227">
        <v>20</v>
      </c>
      <c r="AA227" s="3"/>
      <c r="AB227" s="3" t="s">
        <v>2304</v>
      </c>
      <c r="AC227">
        <v>20</v>
      </c>
      <c r="AD227" s="3"/>
      <c r="AE227" s="3" t="s">
        <v>2301</v>
      </c>
      <c r="AF227">
        <v>20</v>
      </c>
      <c r="AG227" s="3"/>
      <c r="AH227" s="3" t="s">
        <v>2302</v>
      </c>
      <c r="AI227">
        <v>20</v>
      </c>
      <c r="AJ227" s="3"/>
      <c r="AK227" s="3"/>
      <c r="AM227" s="3"/>
    </row>
    <row r="228" spans="1:39" x14ac:dyDescent="0.25">
      <c r="A228" s="1">
        <v>43320.549560185202</v>
      </c>
      <c r="B228" s="1">
        <v>43320.568703703699</v>
      </c>
      <c r="C228" s="3" t="s">
        <v>142</v>
      </c>
      <c r="D228" s="3"/>
      <c r="E228">
        <v>100</v>
      </c>
      <c r="F228" s="3"/>
      <c r="G228" s="11" t="s">
        <v>414</v>
      </c>
      <c r="I228" s="3"/>
      <c r="J228" s="3" t="s">
        <v>255</v>
      </c>
      <c r="L228" s="3"/>
      <c r="M228" s="3" t="s">
        <v>146</v>
      </c>
      <c r="O228" s="3"/>
      <c r="P228" s="3" t="s">
        <v>2461</v>
      </c>
      <c r="R228" s="3"/>
      <c r="S228" s="3" t="s">
        <v>2337</v>
      </c>
      <c r="U228" s="3"/>
      <c r="V228" s="3" t="s">
        <v>2298</v>
      </c>
      <c r="W228">
        <v>20</v>
      </c>
      <c r="X228" s="3"/>
      <c r="Y228" s="3" t="s">
        <v>2299</v>
      </c>
      <c r="Z228">
        <v>20</v>
      </c>
      <c r="AA228" s="3"/>
      <c r="AB228" s="3" t="s">
        <v>2304</v>
      </c>
      <c r="AC228">
        <v>20</v>
      </c>
      <c r="AD228" s="3"/>
      <c r="AE228" s="3" t="s">
        <v>2301</v>
      </c>
      <c r="AF228">
        <v>20</v>
      </c>
      <c r="AG228" s="3"/>
      <c r="AH228" s="3" t="s">
        <v>2302</v>
      </c>
      <c r="AI228">
        <v>20</v>
      </c>
      <c r="AJ228" s="3"/>
      <c r="AK228" s="3"/>
      <c r="AM228" s="3"/>
    </row>
    <row r="229" spans="1:39" x14ac:dyDescent="0.25">
      <c r="A229" s="1">
        <v>43320.631655092599</v>
      </c>
      <c r="B229" s="1">
        <v>43320.639270833301</v>
      </c>
      <c r="C229" s="3" t="s">
        <v>142</v>
      </c>
      <c r="D229" s="3"/>
      <c r="E229">
        <v>80</v>
      </c>
      <c r="F229" s="3"/>
      <c r="G229" s="11" t="s">
        <v>414</v>
      </c>
      <c r="I229" s="3"/>
      <c r="J229" s="3" t="s">
        <v>2295</v>
      </c>
      <c r="L229" s="3"/>
      <c r="M229" s="3" t="s">
        <v>146</v>
      </c>
      <c r="O229" s="3"/>
      <c r="P229" s="3" t="s">
        <v>2505</v>
      </c>
      <c r="R229" s="3"/>
      <c r="S229" s="3" t="s">
        <v>2337</v>
      </c>
      <c r="U229" s="3"/>
      <c r="V229" s="3" t="s">
        <v>2298</v>
      </c>
      <c r="W229">
        <v>20</v>
      </c>
      <c r="X229" s="3"/>
      <c r="Y229" s="3" t="s">
        <v>2299</v>
      </c>
      <c r="Z229">
        <v>20</v>
      </c>
      <c r="AA229" s="3"/>
      <c r="AB229" s="3" t="s">
        <v>2304</v>
      </c>
      <c r="AC229">
        <v>20</v>
      </c>
      <c r="AD229" s="3"/>
      <c r="AE229" s="3" t="s">
        <v>2301</v>
      </c>
      <c r="AF229">
        <v>20</v>
      </c>
      <c r="AG229" s="3"/>
      <c r="AH229" s="3" t="s">
        <v>2310</v>
      </c>
      <c r="AI229">
        <v>0</v>
      </c>
      <c r="AJ229" s="3"/>
      <c r="AK229" s="3" t="s">
        <v>1946</v>
      </c>
      <c r="AM229" s="3"/>
    </row>
    <row r="230" spans="1:39" x14ac:dyDescent="0.25">
      <c r="A230" s="1">
        <v>43320.8761226852</v>
      </c>
      <c r="B230" s="1">
        <v>43320.877881944398</v>
      </c>
      <c r="C230" s="3" t="s">
        <v>142</v>
      </c>
      <c r="D230" s="3"/>
      <c r="E230">
        <v>40</v>
      </c>
      <c r="F230" s="3"/>
      <c r="G230" s="11" t="s">
        <v>2506</v>
      </c>
      <c r="I230" s="3"/>
      <c r="J230" s="3" t="s">
        <v>255</v>
      </c>
      <c r="L230" s="3"/>
      <c r="M230" s="3" t="s">
        <v>146</v>
      </c>
      <c r="O230" s="3"/>
      <c r="P230" s="3" t="s">
        <v>2507</v>
      </c>
      <c r="R230" s="3"/>
      <c r="S230" s="3" t="s">
        <v>2337</v>
      </c>
      <c r="U230" s="3"/>
      <c r="V230" s="3" t="s">
        <v>2298</v>
      </c>
      <c r="W230">
        <v>20</v>
      </c>
      <c r="X230" s="3"/>
      <c r="Y230" s="3" t="s">
        <v>2309</v>
      </c>
      <c r="Z230">
        <v>0</v>
      </c>
      <c r="AA230" s="3"/>
      <c r="AB230" s="3" t="s">
        <v>2304</v>
      </c>
      <c r="AC230">
        <v>20</v>
      </c>
      <c r="AD230" s="3"/>
      <c r="AE230" s="3" t="s">
        <v>2311</v>
      </c>
      <c r="AF230">
        <v>0</v>
      </c>
      <c r="AG230" s="3"/>
      <c r="AH230" s="3" t="s">
        <v>2310</v>
      </c>
      <c r="AI230">
        <v>0</v>
      </c>
      <c r="AJ230" s="3"/>
      <c r="AK230" s="3"/>
      <c r="AM230" s="3"/>
    </row>
    <row r="231" spans="1:39" x14ac:dyDescent="0.25">
      <c r="A231" s="1">
        <v>43321.386874999997</v>
      </c>
      <c r="B231" s="1">
        <v>43321.388969907399</v>
      </c>
      <c r="C231" s="3" t="s">
        <v>142</v>
      </c>
      <c r="D231" s="3"/>
      <c r="E231">
        <v>100</v>
      </c>
      <c r="F231" s="3"/>
      <c r="G231" s="11" t="s">
        <v>414</v>
      </c>
      <c r="I231" s="3"/>
      <c r="J231" s="3" t="s">
        <v>2295</v>
      </c>
      <c r="L231" s="3"/>
      <c r="M231" s="3" t="s">
        <v>146</v>
      </c>
      <c r="O231" s="3"/>
      <c r="P231" s="3" t="s">
        <v>2508</v>
      </c>
      <c r="R231" s="3"/>
      <c r="S231" s="3" t="s">
        <v>2337</v>
      </c>
      <c r="U231" s="3"/>
      <c r="V231" s="3" t="s">
        <v>2298</v>
      </c>
      <c r="W231">
        <v>20</v>
      </c>
      <c r="X231" s="3"/>
      <c r="Y231" s="3" t="s">
        <v>2299</v>
      </c>
      <c r="Z231">
        <v>20</v>
      </c>
      <c r="AA231" s="3"/>
      <c r="AB231" s="3" t="s">
        <v>2304</v>
      </c>
      <c r="AC231">
        <v>20</v>
      </c>
      <c r="AD231" s="3"/>
      <c r="AE231" s="3" t="s">
        <v>2301</v>
      </c>
      <c r="AF231">
        <v>20</v>
      </c>
      <c r="AG231" s="3"/>
      <c r="AH231" s="3" t="s">
        <v>2302</v>
      </c>
      <c r="AI231">
        <v>20</v>
      </c>
      <c r="AJ231" s="3"/>
      <c r="AK231" s="3" t="s">
        <v>2509</v>
      </c>
      <c r="AM231" s="3"/>
    </row>
    <row r="232" spans="1:39" x14ac:dyDescent="0.25">
      <c r="A232" s="1">
        <v>43321.530624999999</v>
      </c>
      <c r="B232" s="1">
        <v>43321.532812500001</v>
      </c>
      <c r="C232" s="3" t="s">
        <v>142</v>
      </c>
      <c r="D232" s="3"/>
      <c r="E232">
        <v>100</v>
      </c>
      <c r="F232" s="3"/>
      <c r="G232" s="11" t="s">
        <v>272</v>
      </c>
      <c r="I232" s="3"/>
      <c r="J232" s="3" t="s">
        <v>2295</v>
      </c>
      <c r="L232" s="3"/>
      <c r="M232" s="3" t="s">
        <v>146</v>
      </c>
      <c r="O232" s="3"/>
      <c r="P232" s="3" t="s">
        <v>2443</v>
      </c>
      <c r="R232" s="3"/>
      <c r="S232" s="3" t="s">
        <v>2337</v>
      </c>
      <c r="U232" s="3"/>
      <c r="V232" s="3" t="s">
        <v>2298</v>
      </c>
      <c r="W232">
        <v>20</v>
      </c>
      <c r="X232" s="3"/>
      <c r="Y232" s="3" t="s">
        <v>2299</v>
      </c>
      <c r="Z232">
        <v>20</v>
      </c>
      <c r="AA232" s="3"/>
      <c r="AB232" s="3" t="s">
        <v>2304</v>
      </c>
      <c r="AC232">
        <v>20</v>
      </c>
      <c r="AD232" s="3"/>
      <c r="AE232" s="3" t="s">
        <v>2301</v>
      </c>
      <c r="AF232">
        <v>20</v>
      </c>
      <c r="AG232" s="3"/>
      <c r="AH232" s="3" t="s">
        <v>2302</v>
      </c>
      <c r="AI232">
        <v>20</v>
      </c>
      <c r="AJ232" s="3"/>
      <c r="AK232" s="3"/>
      <c r="AM232" s="3"/>
    </row>
    <row r="233" spans="1:39" x14ac:dyDescent="0.25">
      <c r="A233" s="1">
        <v>43321.537418981497</v>
      </c>
      <c r="B233" s="1">
        <v>43321.538414351897</v>
      </c>
      <c r="C233" s="3" t="s">
        <v>142</v>
      </c>
      <c r="D233" s="3"/>
      <c r="E233">
        <v>80</v>
      </c>
      <c r="F233" s="3"/>
      <c r="G233" s="11" t="s">
        <v>272</v>
      </c>
      <c r="I233" s="3"/>
      <c r="J233" s="3" t="s">
        <v>2295</v>
      </c>
      <c r="L233" s="3"/>
      <c r="M233" s="3" t="s">
        <v>146</v>
      </c>
      <c r="O233" s="3"/>
      <c r="P233" s="3" t="s">
        <v>2443</v>
      </c>
      <c r="R233" s="3"/>
      <c r="S233" s="3" t="s">
        <v>2337</v>
      </c>
      <c r="U233" s="3"/>
      <c r="V233" s="3" t="s">
        <v>2342</v>
      </c>
      <c r="W233">
        <v>0</v>
      </c>
      <c r="X233" s="3"/>
      <c r="Y233" s="3" t="s">
        <v>2299</v>
      </c>
      <c r="Z233">
        <v>20</v>
      </c>
      <c r="AA233" s="3"/>
      <c r="AB233" s="3" t="s">
        <v>2304</v>
      </c>
      <c r="AC233">
        <v>20</v>
      </c>
      <c r="AD233" s="3"/>
      <c r="AE233" s="3" t="s">
        <v>2301</v>
      </c>
      <c r="AF233">
        <v>20</v>
      </c>
      <c r="AG233" s="3"/>
      <c r="AH233" s="3" t="s">
        <v>2302</v>
      </c>
      <c r="AI233">
        <v>20</v>
      </c>
      <c r="AJ233" s="3"/>
      <c r="AK233" s="3"/>
      <c r="AM233" s="3"/>
    </row>
    <row r="234" spans="1:39" x14ac:dyDescent="0.25">
      <c r="A234" s="1">
        <v>43321.538553240702</v>
      </c>
      <c r="B234" s="1">
        <v>43321.539027777799</v>
      </c>
      <c r="C234" s="3" t="s">
        <v>142</v>
      </c>
      <c r="D234" s="3"/>
      <c r="E234">
        <v>80</v>
      </c>
      <c r="F234" s="3"/>
      <c r="G234" s="11" t="s">
        <v>272</v>
      </c>
      <c r="I234" s="3"/>
      <c r="J234" s="3" t="s">
        <v>2295</v>
      </c>
      <c r="L234" s="3"/>
      <c r="M234" s="3" t="s">
        <v>146</v>
      </c>
      <c r="O234" s="3"/>
      <c r="P234" s="3" t="s">
        <v>2443</v>
      </c>
      <c r="R234" s="3"/>
      <c r="S234" s="3" t="s">
        <v>2337</v>
      </c>
      <c r="U234" s="3"/>
      <c r="V234" s="3" t="s">
        <v>2298</v>
      </c>
      <c r="W234">
        <v>20</v>
      </c>
      <c r="X234" s="3"/>
      <c r="Y234" s="3" t="s">
        <v>2299</v>
      </c>
      <c r="Z234">
        <v>20</v>
      </c>
      <c r="AA234" s="3"/>
      <c r="AB234" s="3" t="s">
        <v>2304</v>
      </c>
      <c r="AC234">
        <v>20</v>
      </c>
      <c r="AD234" s="3"/>
      <c r="AE234" s="3" t="s">
        <v>2301</v>
      </c>
      <c r="AF234">
        <v>20</v>
      </c>
      <c r="AG234" s="3"/>
      <c r="AH234" s="3" t="s">
        <v>2312</v>
      </c>
      <c r="AI234">
        <v>0</v>
      </c>
      <c r="AJ234" s="3"/>
      <c r="AK234" s="3"/>
      <c r="AM234" s="3"/>
    </row>
    <row r="235" spans="1:39" x14ac:dyDescent="0.25">
      <c r="A235" s="1">
        <v>43321.539131944402</v>
      </c>
      <c r="B235" s="1">
        <v>43321.539664351803</v>
      </c>
      <c r="C235" s="3" t="s">
        <v>142</v>
      </c>
      <c r="D235" s="3"/>
      <c r="E235">
        <v>60</v>
      </c>
      <c r="F235" s="3"/>
      <c r="G235" s="11" t="s">
        <v>272</v>
      </c>
      <c r="I235" s="3"/>
      <c r="J235" s="3" t="s">
        <v>2295</v>
      </c>
      <c r="L235" s="3"/>
      <c r="M235" s="3" t="s">
        <v>146</v>
      </c>
      <c r="O235" s="3"/>
      <c r="P235" s="3" t="s">
        <v>2443</v>
      </c>
      <c r="R235" s="3"/>
      <c r="S235" s="3" t="s">
        <v>2337</v>
      </c>
      <c r="U235" s="3"/>
      <c r="V235" s="3" t="s">
        <v>2298</v>
      </c>
      <c r="W235">
        <v>20</v>
      </c>
      <c r="X235" s="3"/>
      <c r="Y235" s="3" t="s">
        <v>2299</v>
      </c>
      <c r="Z235">
        <v>20</v>
      </c>
      <c r="AA235" s="3"/>
      <c r="AB235" s="3" t="s">
        <v>2300</v>
      </c>
      <c r="AC235">
        <v>0</v>
      </c>
      <c r="AD235" s="3"/>
      <c r="AE235" s="3" t="s">
        <v>2301</v>
      </c>
      <c r="AF235">
        <v>20</v>
      </c>
      <c r="AG235" s="3"/>
      <c r="AH235" s="3" t="s">
        <v>2310</v>
      </c>
      <c r="AI235">
        <v>0</v>
      </c>
      <c r="AJ235" s="3"/>
      <c r="AK235" s="3"/>
      <c r="AM235" s="3"/>
    </row>
    <row r="236" spans="1:39" x14ac:dyDescent="0.25">
      <c r="A236" s="1">
        <v>43321.540011574099</v>
      </c>
      <c r="B236" s="1">
        <v>43321.540567129603</v>
      </c>
      <c r="C236" s="3" t="s">
        <v>142</v>
      </c>
      <c r="D236" s="3"/>
      <c r="E236">
        <v>20</v>
      </c>
      <c r="F236" s="3"/>
      <c r="G236" s="11" t="s">
        <v>272</v>
      </c>
      <c r="I236" s="3"/>
      <c r="J236" s="3" t="s">
        <v>2295</v>
      </c>
      <c r="L236" s="3"/>
      <c r="M236" s="3" t="s">
        <v>146</v>
      </c>
      <c r="O236" s="3"/>
      <c r="P236" s="3" t="s">
        <v>2443</v>
      </c>
      <c r="R236" s="3"/>
      <c r="S236" s="3" t="s">
        <v>2337</v>
      </c>
      <c r="U236" s="3"/>
      <c r="V236" s="3" t="s">
        <v>2298</v>
      </c>
      <c r="W236">
        <v>20</v>
      </c>
      <c r="X236" s="3"/>
      <c r="Y236" s="3" t="s">
        <v>2309</v>
      </c>
      <c r="Z236">
        <v>0</v>
      </c>
      <c r="AA236" s="3"/>
      <c r="AB236" s="3" t="s">
        <v>2364</v>
      </c>
      <c r="AC236">
        <v>0</v>
      </c>
      <c r="AD236" s="3"/>
      <c r="AE236" s="3" t="s">
        <v>2311</v>
      </c>
      <c r="AF236">
        <v>0</v>
      </c>
      <c r="AG236" s="3"/>
      <c r="AH236" s="3" t="s">
        <v>2312</v>
      </c>
      <c r="AI236">
        <v>0</v>
      </c>
      <c r="AJ236" s="3"/>
      <c r="AK236" s="3"/>
      <c r="AM236" s="3"/>
    </row>
    <row r="237" spans="1:39" x14ac:dyDescent="0.25">
      <c r="A237" s="1">
        <v>43321.636006944398</v>
      </c>
      <c r="B237" s="1">
        <v>43321.637280092596</v>
      </c>
      <c r="C237" s="3" t="s">
        <v>142</v>
      </c>
      <c r="D237" s="3"/>
      <c r="E237">
        <v>100</v>
      </c>
      <c r="F237" s="3"/>
      <c r="G237" s="11" t="s">
        <v>283</v>
      </c>
      <c r="I237" s="3"/>
      <c r="J237" s="3" t="s">
        <v>2295</v>
      </c>
      <c r="L237" s="3"/>
      <c r="M237" s="3" t="s">
        <v>146</v>
      </c>
      <c r="O237" s="3"/>
      <c r="P237" s="3" t="s">
        <v>2398</v>
      </c>
      <c r="R237" s="3"/>
      <c r="S237" s="3" t="s">
        <v>190</v>
      </c>
      <c r="U237" s="3"/>
      <c r="V237" s="3" t="s">
        <v>2298</v>
      </c>
      <c r="W237">
        <v>20</v>
      </c>
      <c r="X237" s="3"/>
      <c r="Y237" s="3" t="s">
        <v>2299</v>
      </c>
      <c r="Z237">
        <v>20</v>
      </c>
      <c r="AA237" s="3"/>
      <c r="AB237" s="3" t="s">
        <v>2304</v>
      </c>
      <c r="AC237">
        <v>20</v>
      </c>
      <c r="AD237" s="3"/>
      <c r="AE237" s="3" t="s">
        <v>2301</v>
      </c>
      <c r="AF237">
        <v>20</v>
      </c>
      <c r="AG237" s="3"/>
      <c r="AH237" s="3" t="s">
        <v>2302</v>
      </c>
      <c r="AI237">
        <v>20</v>
      </c>
      <c r="AJ237" s="3"/>
      <c r="AK237" s="3"/>
      <c r="AM237" s="3"/>
    </row>
    <row r="238" spans="1:39" x14ac:dyDescent="0.25">
      <c r="A238" s="1">
        <v>43321.637789351902</v>
      </c>
      <c r="B238" s="1">
        <v>43321.638599537</v>
      </c>
      <c r="C238" s="3" t="s">
        <v>142</v>
      </c>
      <c r="D238" s="3"/>
      <c r="E238">
        <v>80</v>
      </c>
      <c r="F238" s="3"/>
      <c r="G238" s="11" t="s">
        <v>283</v>
      </c>
      <c r="I238" s="3"/>
      <c r="J238" s="3" t="s">
        <v>2295</v>
      </c>
      <c r="L238" s="3"/>
      <c r="M238" s="3" t="s">
        <v>146</v>
      </c>
      <c r="O238" s="3"/>
      <c r="P238" s="3" t="s">
        <v>2467</v>
      </c>
      <c r="R238" s="3"/>
      <c r="S238" s="3" t="s">
        <v>2337</v>
      </c>
      <c r="U238" s="3"/>
      <c r="V238" s="3" t="s">
        <v>2298</v>
      </c>
      <c r="W238">
        <v>20</v>
      </c>
      <c r="X238" s="3"/>
      <c r="Y238" s="3" t="s">
        <v>2299</v>
      </c>
      <c r="Z238">
        <v>20</v>
      </c>
      <c r="AA238" s="3"/>
      <c r="AB238" s="3" t="s">
        <v>2304</v>
      </c>
      <c r="AC238">
        <v>20</v>
      </c>
      <c r="AD238" s="3"/>
      <c r="AE238" s="3" t="s">
        <v>2311</v>
      </c>
      <c r="AF238">
        <v>0</v>
      </c>
      <c r="AG238" s="3"/>
      <c r="AH238" s="3" t="s">
        <v>2302</v>
      </c>
      <c r="AI238">
        <v>20</v>
      </c>
      <c r="AJ238" s="3"/>
      <c r="AK238" s="3"/>
      <c r="AM238" s="3"/>
    </row>
    <row r="239" spans="1:39" x14ac:dyDescent="0.25">
      <c r="A239" s="1">
        <v>43321.6390509259</v>
      </c>
      <c r="B239" s="1">
        <v>43321.639745370398</v>
      </c>
      <c r="C239" s="3" t="s">
        <v>142</v>
      </c>
      <c r="D239" s="3"/>
      <c r="E239">
        <v>60</v>
      </c>
      <c r="F239" s="3"/>
      <c r="G239" s="11" t="s">
        <v>283</v>
      </c>
      <c r="I239" s="3"/>
      <c r="J239" s="3" t="s">
        <v>2295</v>
      </c>
      <c r="L239" s="3"/>
      <c r="M239" s="3" t="s">
        <v>146</v>
      </c>
      <c r="O239" s="3"/>
      <c r="P239" s="3" t="s">
        <v>2467</v>
      </c>
      <c r="R239" s="3"/>
      <c r="S239" s="3" t="s">
        <v>190</v>
      </c>
      <c r="U239" s="3"/>
      <c r="V239" s="3" t="s">
        <v>2298</v>
      </c>
      <c r="W239">
        <v>20</v>
      </c>
      <c r="X239" s="3"/>
      <c r="Y239" s="3" t="s">
        <v>2309</v>
      </c>
      <c r="Z239">
        <v>0</v>
      </c>
      <c r="AA239" s="3"/>
      <c r="AB239" s="3" t="s">
        <v>2304</v>
      </c>
      <c r="AC239">
        <v>20</v>
      </c>
      <c r="AD239" s="3"/>
      <c r="AE239" s="3" t="s">
        <v>2311</v>
      </c>
      <c r="AF239">
        <v>0</v>
      </c>
      <c r="AG239" s="3"/>
      <c r="AH239" s="3" t="s">
        <v>2302</v>
      </c>
      <c r="AI239">
        <v>20</v>
      </c>
      <c r="AJ239" s="3"/>
      <c r="AK239" s="3"/>
      <c r="AM239" s="3"/>
    </row>
    <row r="240" spans="1:39" x14ac:dyDescent="0.25">
      <c r="A240" s="1">
        <v>43321.639976851897</v>
      </c>
      <c r="B240" s="1">
        <v>43321.640381944402</v>
      </c>
      <c r="C240" s="3" t="s">
        <v>142</v>
      </c>
      <c r="D240" s="3"/>
      <c r="E240">
        <v>80</v>
      </c>
      <c r="F240" s="3"/>
      <c r="G240" s="11" t="s">
        <v>283</v>
      </c>
      <c r="I240" s="3"/>
      <c r="J240" s="3" t="s">
        <v>2295</v>
      </c>
      <c r="L240" s="3"/>
      <c r="M240" s="3" t="s">
        <v>146</v>
      </c>
      <c r="O240" s="3"/>
      <c r="P240" s="3" t="s">
        <v>2467</v>
      </c>
      <c r="R240" s="3"/>
      <c r="S240" s="3" t="s">
        <v>2434</v>
      </c>
      <c r="U240" s="3"/>
      <c r="V240" s="3" t="s">
        <v>2342</v>
      </c>
      <c r="W240">
        <v>0</v>
      </c>
      <c r="X240" s="3"/>
      <c r="Y240" s="3" t="s">
        <v>2299</v>
      </c>
      <c r="Z240">
        <v>20</v>
      </c>
      <c r="AA240" s="3"/>
      <c r="AB240" s="3" t="s">
        <v>2304</v>
      </c>
      <c r="AC240">
        <v>20</v>
      </c>
      <c r="AD240" s="3"/>
      <c r="AE240" s="3" t="s">
        <v>2301</v>
      </c>
      <c r="AF240">
        <v>20</v>
      </c>
      <c r="AG240" s="3"/>
      <c r="AH240" s="3" t="s">
        <v>2302</v>
      </c>
      <c r="AI240">
        <v>20</v>
      </c>
      <c r="AJ240" s="3"/>
      <c r="AK240" s="3"/>
      <c r="AM240" s="3"/>
    </row>
    <row r="241" spans="1:39" x14ac:dyDescent="0.25">
      <c r="A241" s="1">
        <v>43321.677129629599</v>
      </c>
      <c r="B241" s="1">
        <v>43321.678576388898</v>
      </c>
      <c r="C241" s="3" t="s">
        <v>142</v>
      </c>
      <c r="D241" s="3"/>
      <c r="E241">
        <v>100</v>
      </c>
      <c r="F241" s="3"/>
      <c r="G241" s="11" t="s">
        <v>286</v>
      </c>
      <c r="I241" s="3"/>
      <c r="J241" s="3" t="s">
        <v>2295</v>
      </c>
      <c r="L241" s="3"/>
      <c r="M241" s="3" t="s">
        <v>197</v>
      </c>
      <c r="O241" s="3"/>
      <c r="P241" s="3" t="s">
        <v>2510</v>
      </c>
      <c r="R241" s="3"/>
      <c r="S241" s="3" t="s">
        <v>2324</v>
      </c>
      <c r="U241" s="3"/>
      <c r="V241" s="3" t="s">
        <v>2298</v>
      </c>
      <c r="W241">
        <v>20</v>
      </c>
      <c r="X241" s="3"/>
      <c r="Y241" s="3" t="s">
        <v>2299</v>
      </c>
      <c r="Z241">
        <v>20</v>
      </c>
      <c r="AA241" s="3"/>
      <c r="AB241" s="3" t="s">
        <v>2304</v>
      </c>
      <c r="AC241">
        <v>20</v>
      </c>
      <c r="AD241" s="3"/>
      <c r="AE241" s="3" t="s">
        <v>2301</v>
      </c>
      <c r="AF241">
        <v>20</v>
      </c>
      <c r="AG241" s="3"/>
      <c r="AH241" s="3" t="s">
        <v>2302</v>
      </c>
      <c r="AI241">
        <v>20</v>
      </c>
      <c r="AJ241" s="3"/>
      <c r="AK241" s="3" t="s">
        <v>1286</v>
      </c>
      <c r="AM241" s="3"/>
    </row>
    <row r="242" spans="1:39" x14ac:dyDescent="0.25">
      <c r="A242" s="1">
        <v>43321.678900462997</v>
      </c>
      <c r="B242" s="1">
        <v>43321.679363425901</v>
      </c>
      <c r="C242" s="3" t="s">
        <v>142</v>
      </c>
      <c r="D242" s="3"/>
      <c r="E242">
        <v>80</v>
      </c>
      <c r="F242" s="3"/>
      <c r="G242" s="11" t="s">
        <v>286</v>
      </c>
      <c r="I242" s="3"/>
      <c r="J242" s="3" t="s">
        <v>2295</v>
      </c>
      <c r="L242" s="3"/>
      <c r="M242" s="3" t="s">
        <v>197</v>
      </c>
      <c r="O242" s="3"/>
      <c r="P242" s="3" t="s">
        <v>2511</v>
      </c>
      <c r="R242" s="3"/>
      <c r="S242" s="3" t="s">
        <v>2307</v>
      </c>
      <c r="U242" s="3"/>
      <c r="V242" s="3" t="s">
        <v>2298</v>
      </c>
      <c r="W242">
        <v>20</v>
      </c>
      <c r="X242" s="3"/>
      <c r="Y242" s="3" t="s">
        <v>2299</v>
      </c>
      <c r="Z242">
        <v>20</v>
      </c>
      <c r="AA242" s="3"/>
      <c r="AB242" s="3" t="s">
        <v>2304</v>
      </c>
      <c r="AC242">
        <v>20</v>
      </c>
      <c r="AD242" s="3"/>
      <c r="AE242" s="3" t="s">
        <v>2311</v>
      </c>
      <c r="AF242">
        <v>0</v>
      </c>
      <c r="AG242" s="3"/>
      <c r="AH242" s="3" t="s">
        <v>2302</v>
      </c>
      <c r="AI242">
        <v>20</v>
      </c>
      <c r="AJ242" s="3"/>
      <c r="AK242" s="3" t="s">
        <v>1286</v>
      </c>
      <c r="AM242" s="3"/>
    </row>
    <row r="243" spans="1:39" x14ac:dyDescent="0.25">
      <c r="A243" s="1">
        <v>43321.679432870398</v>
      </c>
      <c r="B243" s="1">
        <v>43321.6800462963</v>
      </c>
      <c r="C243" s="3" t="s">
        <v>142</v>
      </c>
      <c r="D243" s="3"/>
      <c r="E243">
        <v>100</v>
      </c>
      <c r="F243" s="3"/>
      <c r="G243" s="11" t="s">
        <v>286</v>
      </c>
      <c r="I243" s="3"/>
      <c r="J243" s="3" t="s">
        <v>2295</v>
      </c>
      <c r="L243" s="3"/>
      <c r="M243" s="3" t="s">
        <v>197</v>
      </c>
      <c r="O243" s="3"/>
      <c r="P243" s="3" t="s">
        <v>2512</v>
      </c>
      <c r="R243" s="3"/>
      <c r="S243" s="3" t="s">
        <v>2337</v>
      </c>
      <c r="U243" s="3"/>
      <c r="V243" s="3" t="s">
        <v>2298</v>
      </c>
      <c r="W243">
        <v>20</v>
      </c>
      <c r="X243" s="3"/>
      <c r="Y243" s="3" t="s">
        <v>2299</v>
      </c>
      <c r="Z243">
        <v>20</v>
      </c>
      <c r="AA243" s="3"/>
      <c r="AB243" s="3" t="s">
        <v>2304</v>
      </c>
      <c r="AC243">
        <v>20</v>
      </c>
      <c r="AD243" s="3"/>
      <c r="AE243" s="3" t="s">
        <v>2301</v>
      </c>
      <c r="AF243">
        <v>20</v>
      </c>
      <c r="AG243" s="3"/>
      <c r="AH243" s="3" t="s">
        <v>2302</v>
      </c>
      <c r="AI243">
        <v>20</v>
      </c>
      <c r="AJ243" s="3"/>
      <c r="AK243" s="3" t="s">
        <v>1286</v>
      </c>
      <c r="AM243" s="3"/>
    </row>
    <row r="244" spans="1:39" x14ac:dyDescent="0.25">
      <c r="A244" s="1">
        <v>43321.680300925902</v>
      </c>
      <c r="B244" s="1">
        <v>43321.6809027778</v>
      </c>
      <c r="C244" s="3" t="s">
        <v>142</v>
      </c>
      <c r="D244" s="3"/>
      <c r="E244">
        <v>80</v>
      </c>
      <c r="F244" s="3"/>
      <c r="G244" s="11" t="s">
        <v>286</v>
      </c>
      <c r="I244" s="3"/>
      <c r="J244" s="3" t="s">
        <v>2295</v>
      </c>
      <c r="L244" s="3"/>
      <c r="M244" s="3" t="s">
        <v>197</v>
      </c>
      <c r="O244" s="3"/>
      <c r="P244" s="3" t="s">
        <v>2513</v>
      </c>
      <c r="R244" s="3"/>
      <c r="S244" s="3" t="s">
        <v>2337</v>
      </c>
      <c r="U244" s="3"/>
      <c r="V244" s="3" t="s">
        <v>2298</v>
      </c>
      <c r="W244">
        <v>20</v>
      </c>
      <c r="X244" s="3"/>
      <c r="Y244" s="3" t="s">
        <v>2299</v>
      </c>
      <c r="Z244">
        <v>20</v>
      </c>
      <c r="AA244" s="3"/>
      <c r="AB244" s="3" t="s">
        <v>2300</v>
      </c>
      <c r="AC244">
        <v>0</v>
      </c>
      <c r="AD244" s="3"/>
      <c r="AE244" s="3" t="s">
        <v>2301</v>
      </c>
      <c r="AF244">
        <v>20</v>
      </c>
      <c r="AG244" s="3"/>
      <c r="AH244" s="3" t="s">
        <v>2302</v>
      </c>
      <c r="AI244">
        <v>20</v>
      </c>
      <c r="AJ244" s="3"/>
      <c r="AK244" s="3" t="s">
        <v>1286</v>
      </c>
      <c r="AM244" s="3"/>
    </row>
    <row r="245" spans="1:39" x14ac:dyDescent="0.25">
      <c r="A245" s="1">
        <v>43321.6812152778</v>
      </c>
      <c r="B245" s="1">
        <v>43321.681736111103</v>
      </c>
      <c r="C245" s="3" t="s">
        <v>142</v>
      </c>
      <c r="D245" s="3"/>
      <c r="E245">
        <v>100</v>
      </c>
      <c r="F245" s="3"/>
      <c r="G245" s="11" t="s">
        <v>286</v>
      </c>
      <c r="I245" s="3"/>
      <c r="J245" s="3" t="s">
        <v>2295</v>
      </c>
      <c r="L245" s="3"/>
      <c r="M245" s="3" t="s">
        <v>197</v>
      </c>
      <c r="O245" s="3"/>
      <c r="P245" s="3" t="s">
        <v>2514</v>
      </c>
      <c r="R245" s="3"/>
      <c r="S245" s="3" t="s">
        <v>162</v>
      </c>
      <c r="U245" s="3"/>
      <c r="V245" s="3" t="s">
        <v>2298</v>
      </c>
      <c r="W245">
        <v>20</v>
      </c>
      <c r="X245" s="3"/>
      <c r="Y245" s="3" t="s">
        <v>2299</v>
      </c>
      <c r="Z245">
        <v>20</v>
      </c>
      <c r="AA245" s="3"/>
      <c r="AB245" s="3" t="s">
        <v>2304</v>
      </c>
      <c r="AC245">
        <v>20</v>
      </c>
      <c r="AD245" s="3"/>
      <c r="AE245" s="3" t="s">
        <v>2301</v>
      </c>
      <c r="AF245">
        <v>20</v>
      </c>
      <c r="AG245" s="3"/>
      <c r="AH245" s="3" t="s">
        <v>2302</v>
      </c>
      <c r="AI245">
        <v>20</v>
      </c>
      <c r="AJ245" s="3"/>
      <c r="AK245" s="3" t="s">
        <v>1286</v>
      </c>
      <c r="AM245" s="3"/>
    </row>
    <row r="246" spans="1:39" x14ac:dyDescent="0.25">
      <c r="A246" s="1">
        <v>43322.493437500001</v>
      </c>
      <c r="B246" s="1">
        <v>43322.496979166703</v>
      </c>
      <c r="C246" s="3" t="s">
        <v>142</v>
      </c>
      <c r="D246" s="3"/>
      <c r="E246">
        <v>80</v>
      </c>
      <c r="F246" s="3"/>
      <c r="G246" s="11" t="s">
        <v>414</v>
      </c>
      <c r="I246" s="3"/>
      <c r="J246" s="3" t="s">
        <v>2295</v>
      </c>
      <c r="L246" s="3"/>
      <c r="M246" s="3" t="s">
        <v>146</v>
      </c>
      <c r="O246" s="3"/>
      <c r="P246" s="3" t="s">
        <v>2515</v>
      </c>
      <c r="R246" s="3"/>
      <c r="S246" s="3" t="s">
        <v>339</v>
      </c>
      <c r="U246" s="3"/>
      <c r="V246" s="3" t="s">
        <v>2298</v>
      </c>
      <c r="W246">
        <v>20</v>
      </c>
      <c r="X246" s="3"/>
      <c r="Y246" s="3" t="s">
        <v>2299</v>
      </c>
      <c r="Z246">
        <v>20</v>
      </c>
      <c r="AA246" s="3"/>
      <c r="AB246" s="3" t="s">
        <v>2304</v>
      </c>
      <c r="AC246">
        <v>20</v>
      </c>
      <c r="AD246" s="3"/>
      <c r="AE246" s="3" t="s">
        <v>2301</v>
      </c>
      <c r="AF246">
        <v>20</v>
      </c>
      <c r="AG246" s="3"/>
      <c r="AH246" s="3" t="s">
        <v>2312</v>
      </c>
      <c r="AI246">
        <v>0</v>
      </c>
      <c r="AJ246" s="3"/>
      <c r="AK246" s="3"/>
      <c r="AM246" s="3"/>
    </row>
    <row r="247" spans="1:39" x14ac:dyDescent="0.25">
      <c r="A247" s="1">
        <v>43322.497916666704</v>
      </c>
      <c r="B247" s="1">
        <v>43322.498668981498</v>
      </c>
      <c r="C247" s="3" t="s">
        <v>142</v>
      </c>
      <c r="D247" s="3"/>
      <c r="E247">
        <v>100</v>
      </c>
      <c r="F247" s="3"/>
      <c r="G247" s="11" t="s">
        <v>414</v>
      </c>
      <c r="I247" s="3"/>
      <c r="J247" s="3" t="s">
        <v>255</v>
      </c>
      <c r="L247" s="3"/>
      <c r="M247" s="3" t="s">
        <v>146</v>
      </c>
      <c r="O247" s="3"/>
      <c r="P247" s="3" t="s">
        <v>2516</v>
      </c>
      <c r="R247" s="3"/>
      <c r="S247" s="3" t="s">
        <v>339</v>
      </c>
      <c r="U247" s="3"/>
      <c r="V247" s="3" t="s">
        <v>2298</v>
      </c>
      <c r="W247">
        <v>20</v>
      </c>
      <c r="X247" s="3"/>
      <c r="Y247" s="3" t="s">
        <v>2299</v>
      </c>
      <c r="Z247">
        <v>20</v>
      </c>
      <c r="AA247" s="3"/>
      <c r="AB247" s="3" t="s">
        <v>2304</v>
      </c>
      <c r="AC247">
        <v>20</v>
      </c>
      <c r="AD247" s="3"/>
      <c r="AE247" s="3" t="s">
        <v>2301</v>
      </c>
      <c r="AF247">
        <v>20</v>
      </c>
      <c r="AG247" s="3"/>
      <c r="AH247" s="3" t="s">
        <v>2302</v>
      </c>
      <c r="AI247">
        <v>20</v>
      </c>
      <c r="AJ247" s="3"/>
      <c r="AK247" s="3"/>
      <c r="AM247" s="3"/>
    </row>
    <row r="248" spans="1:39" x14ac:dyDescent="0.25">
      <c r="A248" s="1">
        <v>43322.508009259298</v>
      </c>
      <c r="B248" s="1">
        <v>43322.508831018502</v>
      </c>
      <c r="C248" s="3" t="s">
        <v>142</v>
      </c>
      <c r="D248" s="3"/>
      <c r="E248">
        <v>100</v>
      </c>
      <c r="F248" s="3"/>
      <c r="G248" s="11" t="s">
        <v>535</v>
      </c>
      <c r="I248" s="3"/>
      <c r="J248" s="3" t="s">
        <v>2295</v>
      </c>
      <c r="L248" s="3"/>
      <c r="M248" s="3" t="s">
        <v>146</v>
      </c>
      <c r="O248" s="3"/>
      <c r="P248" s="3" t="s">
        <v>2517</v>
      </c>
      <c r="R248" s="3"/>
      <c r="S248" s="3" t="s">
        <v>2337</v>
      </c>
      <c r="U248" s="3"/>
      <c r="V248" s="3" t="s">
        <v>2298</v>
      </c>
      <c r="W248">
        <v>20</v>
      </c>
      <c r="X248" s="3"/>
      <c r="Y248" s="3" t="s">
        <v>2299</v>
      </c>
      <c r="Z248">
        <v>20</v>
      </c>
      <c r="AA248" s="3"/>
      <c r="AB248" s="3" t="s">
        <v>2304</v>
      </c>
      <c r="AC248">
        <v>20</v>
      </c>
      <c r="AD248" s="3"/>
      <c r="AE248" s="3" t="s">
        <v>2301</v>
      </c>
      <c r="AF248">
        <v>20</v>
      </c>
      <c r="AG248" s="3"/>
      <c r="AH248" s="3" t="s">
        <v>2302</v>
      </c>
      <c r="AI248">
        <v>20</v>
      </c>
      <c r="AJ248" s="3"/>
      <c r="AK248" s="3"/>
      <c r="AM248" s="3"/>
    </row>
    <row r="249" spans="1:39" x14ac:dyDescent="0.25">
      <c r="A249" s="1">
        <v>43322.509236111102</v>
      </c>
      <c r="B249" s="1">
        <v>43322.510034722203</v>
      </c>
      <c r="C249" s="3" t="s">
        <v>142</v>
      </c>
      <c r="D249" s="3"/>
      <c r="E249">
        <v>80</v>
      </c>
      <c r="F249" s="3"/>
      <c r="G249" s="11">
        <v>2276</v>
      </c>
      <c r="I249" s="3"/>
      <c r="J249" s="3" t="s">
        <v>2295</v>
      </c>
      <c r="L249" s="3"/>
      <c r="M249" s="3" t="s">
        <v>146</v>
      </c>
      <c r="O249" s="3"/>
      <c r="P249" s="3" t="s">
        <v>2518</v>
      </c>
      <c r="R249" s="3"/>
      <c r="S249" s="3" t="s">
        <v>2322</v>
      </c>
      <c r="U249" s="3"/>
      <c r="V249" s="3" t="s">
        <v>2298</v>
      </c>
      <c r="W249">
        <v>20</v>
      </c>
      <c r="X249" s="3"/>
      <c r="Y249" s="3" t="s">
        <v>2299</v>
      </c>
      <c r="Z249">
        <v>20</v>
      </c>
      <c r="AA249" s="3"/>
      <c r="AB249" s="3" t="s">
        <v>2304</v>
      </c>
      <c r="AC249">
        <v>20</v>
      </c>
      <c r="AD249" s="3"/>
      <c r="AE249" s="3" t="s">
        <v>2311</v>
      </c>
      <c r="AF249">
        <v>0</v>
      </c>
      <c r="AG249" s="3"/>
      <c r="AH249" s="3" t="s">
        <v>2302</v>
      </c>
      <c r="AI249">
        <v>20</v>
      </c>
      <c r="AJ249" s="3"/>
      <c r="AK249" s="3"/>
      <c r="AM249" s="3"/>
    </row>
    <row r="250" spans="1:39" x14ac:dyDescent="0.25">
      <c r="A250" s="1">
        <v>43325.464791666702</v>
      </c>
      <c r="B250" s="1">
        <v>43325.466747685197</v>
      </c>
      <c r="C250" s="3" t="s">
        <v>142</v>
      </c>
      <c r="D250" s="3"/>
      <c r="E250">
        <v>80</v>
      </c>
      <c r="F250" s="3"/>
      <c r="G250" s="11" t="s">
        <v>297</v>
      </c>
      <c r="I250" s="3"/>
      <c r="J250" s="3" t="s">
        <v>2295</v>
      </c>
      <c r="L250" s="3"/>
      <c r="M250" s="3" t="s">
        <v>146</v>
      </c>
      <c r="O250" s="3"/>
      <c r="P250" s="3" t="s">
        <v>2387</v>
      </c>
      <c r="R250" s="3"/>
      <c r="S250" s="3" t="s">
        <v>2337</v>
      </c>
      <c r="U250" s="3"/>
      <c r="V250" s="3" t="s">
        <v>2298</v>
      </c>
      <c r="W250">
        <v>20</v>
      </c>
      <c r="X250" s="3"/>
      <c r="Y250" s="3" t="s">
        <v>2309</v>
      </c>
      <c r="Z250">
        <v>0</v>
      </c>
      <c r="AA250" s="3"/>
      <c r="AB250" s="3" t="s">
        <v>2304</v>
      </c>
      <c r="AC250">
        <v>20</v>
      </c>
      <c r="AD250" s="3"/>
      <c r="AE250" s="3" t="s">
        <v>2301</v>
      </c>
      <c r="AF250">
        <v>20</v>
      </c>
      <c r="AG250" s="3"/>
      <c r="AH250" s="3" t="s">
        <v>2302</v>
      </c>
      <c r="AI250">
        <v>20</v>
      </c>
      <c r="AJ250" s="3"/>
      <c r="AK250" s="3" t="s">
        <v>1946</v>
      </c>
      <c r="AM250" s="3"/>
    </row>
    <row r="251" spans="1:39" x14ac:dyDescent="0.25">
      <c r="A251" s="1">
        <v>43325.602303240703</v>
      </c>
      <c r="B251" s="1">
        <v>43325.610335648104</v>
      </c>
      <c r="C251" s="3" t="s">
        <v>142</v>
      </c>
      <c r="D251" s="3"/>
      <c r="E251">
        <v>100</v>
      </c>
      <c r="F251" s="3"/>
      <c r="G251" s="11" t="s">
        <v>297</v>
      </c>
      <c r="I251" s="3"/>
      <c r="J251" s="3" t="s">
        <v>2295</v>
      </c>
      <c r="L251" s="3"/>
      <c r="M251" s="3" t="s">
        <v>146</v>
      </c>
      <c r="O251" s="3"/>
      <c r="P251" s="3" t="s">
        <v>2361</v>
      </c>
      <c r="R251" s="3"/>
      <c r="S251" s="3" t="s">
        <v>2307</v>
      </c>
      <c r="U251" s="3"/>
      <c r="V251" s="3" t="s">
        <v>2298</v>
      </c>
      <c r="W251">
        <v>20</v>
      </c>
      <c r="X251" s="3"/>
      <c r="Y251" s="3" t="s">
        <v>2299</v>
      </c>
      <c r="Z251">
        <v>20</v>
      </c>
      <c r="AA251" s="3"/>
      <c r="AB251" s="3" t="s">
        <v>2304</v>
      </c>
      <c r="AC251">
        <v>20</v>
      </c>
      <c r="AD251" s="3"/>
      <c r="AE251" s="3" t="s">
        <v>2301</v>
      </c>
      <c r="AF251">
        <v>20</v>
      </c>
      <c r="AG251" s="3"/>
      <c r="AH251" s="3" t="s">
        <v>2302</v>
      </c>
      <c r="AI251">
        <v>20</v>
      </c>
      <c r="AJ251" s="3"/>
      <c r="AK251" s="3"/>
      <c r="AM251" s="3"/>
    </row>
    <row r="252" spans="1:39" x14ac:dyDescent="0.25">
      <c r="A252" s="1">
        <v>43325.682233796302</v>
      </c>
      <c r="B252" s="1">
        <v>43325.684629629599</v>
      </c>
      <c r="C252" s="3" t="s">
        <v>142</v>
      </c>
      <c r="D252" s="3"/>
      <c r="E252">
        <v>60</v>
      </c>
      <c r="F252" s="3"/>
      <c r="G252" s="11" t="s">
        <v>414</v>
      </c>
      <c r="I252" s="3"/>
      <c r="J252" s="3" t="s">
        <v>255</v>
      </c>
      <c r="L252" s="3"/>
      <c r="M252" s="3" t="s">
        <v>146</v>
      </c>
      <c r="O252" s="3"/>
      <c r="P252" s="3" t="s">
        <v>2499</v>
      </c>
      <c r="R252" s="3"/>
      <c r="S252" s="3" t="s">
        <v>2337</v>
      </c>
      <c r="U252" s="3"/>
      <c r="V252" s="3" t="s">
        <v>2298</v>
      </c>
      <c r="W252">
        <v>20</v>
      </c>
      <c r="X252" s="3"/>
      <c r="Y252" s="3" t="s">
        <v>2299</v>
      </c>
      <c r="Z252">
        <v>20</v>
      </c>
      <c r="AA252" s="3"/>
      <c r="AB252" s="3" t="s">
        <v>2300</v>
      </c>
      <c r="AC252">
        <v>0</v>
      </c>
      <c r="AD252" s="3"/>
      <c r="AE252" s="3" t="s">
        <v>2301</v>
      </c>
      <c r="AF252">
        <v>20</v>
      </c>
      <c r="AG252" s="3"/>
      <c r="AH252" s="3" t="s">
        <v>2310</v>
      </c>
      <c r="AI252">
        <v>0</v>
      </c>
      <c r="AJ252" s="3"/>
      <c r="AK252" s="3"/>
      <c r="AM252" s="3"/>
    </row>
    <row r="253" spans="1:39" x14ac:dyDescent="0.25">
      <c r="A253" s="1">
        <v>43325.739502314798</v>
      </c>
      <c r="B253" s="1">
        <v>43325.745393518497</v>
      </c>
      <c r="C253" s="3" t="s">
        <v>142</v>
      </c>
      <c r="D253" s="3"/>
      <c r="E253">
        <v>100</v>
      </c>
      <c r="F253" s="3"/>
      <c r="G253" s="11" t="s">
        <v>297</v>
      </c>
      <c r="I253" s="3"/>
      <c r="J253" s="3" t="s">
        <v>2295</v>
      </c>
      <c r="L253" s="3"/>
      <c r="M253" s="3" t="s">
        <v>146</v>
      </c>
      <c r="O253" s="3"/>
      <c r="P253" s="3" t="s">
        <v>2519</v>
      </c>
      <c r="R253" s="3"/>
      <c r="S253" s="3" t="s">
        <v>2337</v>
      </c>
      <c r="U253" s="3"/>
      <c r="V253" s="3" t="s">
        <v>2298</v>
      </c>
      <c r="W253">
        <v>20</v>
      </c>
      <c r="X253" s="3"/>
      <c r="Y253" s="3" t="s">
        <v>2299</v>
      </c>
      <c r="Z253">
        <v>20</v>
      </c>
      <c r="AA253" s="3"/>
      <c r="AB253" s="3" t="s">
        <v>2304</v>
      </c>
      <c r="AC253">
        <v>20</v>
      </c>
      <c r="AD253" s="3"/>
      <c r="AE253" s="3" t="s">
        <v>2301</v>
      </c>
      <c r="AF253">
        <v>20</v>
      </c>
      <c r="AG253" s="3"/>
      <c r="AH253" s="3" t="s">
        <v>2302</v>
      </c>
      <c r="AI253">
        <v>20</v>
      </c>
      <c r="AJ253" s="3"/>
      <c r="AK253" s="3"/>
      <c r="AM253" s="3"/>
    </row>
    <row r="254" spans="1:39" x14ac:dyDescent="0.25">
      <c r="A254" s="1">
        <v>43326.3250694444</v>
      </c>
      <c r="B254" s="1">
        <v>43326.329398148097</v>
      </c>
      <c r="C254" s="3" t="s">
        <v>142</v>
      </c>
      <c r="D254" s="3"/>
      <c r="E254">
        <v>80</v>
      </c>
      <c r="F254" s="3"/>
      <c r="G254" s="11" t="s">
        <v>306</v>
      </c>
      <c r="I254" s="3"/>
      <c r="J254" s="3" t="s">
        <v>2295</v>
      </c>
      <c r="L254" s="3"/>
      <c r="M254" s="3" t="s">
        <v>146</v>
      </c>
      <c r="O254" s="3"/>
      <c r="P254" s="3" t="s">
        <v>2343</v>
      </c>
      <c r="R254" s="3"/>
      <c r="S254" s="3" t="s">
        <v>2337</v>
      </c>
      <c r="U254" s="3"/>
      <c r="V254" s="3" t="s">
        <v>2298</v>
      </c>
      <c r="W254">
        <v>20</v>
      </c>
      <c r="X254" s="3"/>
      <c r="Y254" s="3" t="s">
        <v>2299</v>
      </c>
      <c r="Z254">
        <v>20</v>
      </c>
      <c r="AA254" s="3"/>
      <c r="AB254" s="3" t="s">
        <v>2304</v>
      </c>
      <c r="AC254">
        <v>20</v>
      </c>
      <c r="AD254" s="3"/>
      <c r="AE254" s="3" t="s">
        <v>2301</v>
      </c>
      <c r="AF254">
        <v>20</v>
      </c>
      <c r="AG254" s="3"/>
      <c r="AH254" s="3" t="s">
        <v>2310</v>
      </c>
      <c r="AI254">
        <v>0</v>
      </c>
      <c r="AJ254" s="3"/>
      <c r="AK254" s="3"/>
      <c r="AM254" s="3"/>
    </row>
    <row r="255" spans="1:39" x14ac:dyDescent="0.25">
      <c r="A255" s="1">
        <v>43326.530254629601</v>
      </c>
      <c r="B255" s="1">
        <v>43326.533414351798</v>
      </c>
      <c r="C255" s="3" t="s">
        <v>142</v>
      </c>
      <c r="D255" s="3"/>
      <c r="E255">
        <v>60</v>
      </c>
      <c r="F255" s="3"/>
      <c r="G255" s="11" t="s">
        <v>306</v>
      </c>
      <c r="I255" s="3"/>
      <c r="J255" s="3" t="s">
        <v>2295</v>
      </c>
      <c r="L255" s="3"/>
      <c r="M255" s="3" t="s">
        <v>146</v>
      </c>
      <c r="O255" s="3"/>
      <c r="P255" s="3" t="s">
        <v>2520</v>
      </c>
      <c r="R255" s="3"/>
      <c r="S255" s="3" t="s">
        <v>2337</v>
      </c>
      <c r="U255" s="3"/>
      <c r="V255" s="3" t="s">
        <v>2298</v>
      </c>
      <c r="W255">
        <v>20</v>
      </c>
      <c r="X255" s="3"/>
      <c r="Y255" s="3" t="s">
        <v>2299</v>
      </c>
      <c r="Z255">
        <v>20</v>
      </c>
      <c r="AA255" s="3"/>
      <c r="AB255" s="3" t="s">
        <v>2300</v>
      </c>
      <c r="AC255">
        <v>0</v>
      </c>
      <c r="AD255" s="3"/>
      <c r="AE255" s="3" t="s">
        <v>2319</v>
      </c>
      <c r="AF255">
        <v>0</v>
      </c>
      <c r="AG255" s="3"/>
      <c r="AH255" s="3" t="s">
        <v>2302</v>
      </c>
      <c r="AI255">
        <v>20</v>
      </c>
      <c r="AJ255" s="3"/>
      <c r="AK255" s="3"/>
      <c r="AM255" s="3"/>
    </row>
    <row r="256" spans="1:39" x14ac:dyDescent="0.25">
      <c r="A256" s="1">
        <v>43326.537268518499</v>
      </c>
      <c r="B256" s="1">
        <v>43326.539976851796</v>
      </c>
      <c r="C256" s="3" t="s">
        <v>142</v>
      </c>
      <c r="D256" s="3"/>
      <c r="E256">
        <v>40</v>
      </c>
      <c r="F256" s="3"/>
      <c r="G256" s="11" t="s">
        <v>414</v>
      </c>
      <c r="I256" s="3"/>
      <c r="J256" s="3" t="s">
        <v>2295</v>
      </c>
      <c r="L256" s="3"/>
      <c r="M256" s="3" t="s">
        <v>146</v>
      </c>
      <c r="O256" s="3"/>
      <c r="P256" s="3" t="s">
        <v>2355</v>
      </c>
      <c r="R256" s="3"/>
      <c r="S256" s="3" t="s">
        <v>2324</v>
      </c>
      <c r="U256" s="3"/>
      <c r="V256" s="3" t="s">
        <v>2298</v>
      </c>
      <c r="W256">
        <v>20</v>
      </c>
      <c r="X256" s="3"/>
      <c r="Y256" s="3" t="s">
        <v>2309</v>
      </c>
      <c r="Z256">
        <v>0</v>
      </c>
      <c r="AA256" s="3"/>
      <c r="AB256" s="3" t="s">
        <v>2304</v>
      </c>
      <c r="AC256">
        <v>20</v>
      </c>
      <c r="AD256" s="3"/>
      <c r="AE256" s="3" t="s">
        <v>2311</v>
      </c>
      <c r="AF256">
        <v>0</v>
      </c>
      <c r="AG256" s="3"/>
      <c r="AH256" s="3" t="s">
        <v>2312</v>
      </c>
      <c r="AI256">
        <v>0</v>
      </c>
      <c r="AJ256" s="3"/>
      <c r="AK256" s="3"/>
      <c r="AM256" s="3"/>
    </row>
    <row r="257" spans="1:39" x14ac:dyDescent="0.25">
      <c r="A257" s="1">
        <v>43328.420335648101</v>
      </c>
      <c r="B257" s="1">
        <v>43328.425173611096</v>
      </c>
      <c r="C257" s="3" t="s">
        <v>142</v>
      </c>
      <c r="D257" s="3"/>
      <c r="E257">
        <v>20</v>
      </c>
      <c r="F257" s="3"/>
      <c r="G257" s="11" t="s">
        <v>306</v>
      </c>
      <c r="I257" s="3"/>
      <c r="J257" s="3" t="s">
        <v>2295</v>
      </c>
      <c r="L257" s="3"/>
      <c r="M257" s="3" t="s">
        <v>146</v>
      </c>
      <c r="O257" s="3"/>
      <c r="P257" s="3" t="s">
        <v>2343</v>
      </c>
      <c r="R257" s="3"/>
      <c r="S257" s="3" t="s">
        <v>2322</v>
      </c>
      <c r="U257" s="3"/>
      <c r="V257" s="3" t="s">
        <v>2342</v>
      </c>
      <c r="W257">
        <v>0</v>
      </c>
      <c r="X257" s="3"/>
      <c r="Y257" s="3" t="s">
        <v>2299</v>
      </c>
      <c r="Z257">
        <v>20</v>
      </c>
      <c r="AA257" s="3"/>
      <c r="AB257" s="3" t="s">
        <v>2300</v>
      </c>
      <c r="AC257">
        <v>0</v>
      </c>
      <c r="AD257" s="3"/>
      <c r="AE257" s="3" t="s">
        <v>2311</v>
      </c>
      <c r="AF257">
        <v>0</v>
      </c>
      <c r="AG257" s="3"/>
      <c r="AH257" s="3" t="s">
        <v>2310</v>
      </c>
      <c r="AI257">
        <v>0</v>
      </c>
      <c r="AJ257" s="3"/>
      <c r="AK257" s="3"/>
      <c r="AM257" s="3"/>
    </row>
    <row r="258" spans="1:39" x14ac:dyDescent="0.25">
      <c r="A258" s="1">
        <v>43328.580289351798</v>
      </c>
      <c r="B258" s="1">
        <v>43328.612581018497</v>
      </c>
      <c r="C258" s="3" t="s">
        <v>142</v>
      </c>
      <c r="D258" s="3"/>
      <c r="E258">
        <v>60</v>
      </c>
      <c r="F258" s="3"/>
      <c r="G258" s="11" t="s">
        <v>302</v>
      </c>
      <c r="I258" s="3"/>
      <c r="J258" s="3" t="s">
        <v>2295</v>
      </c>
      <c r="L258" s="3"/>
      <c r="M258" s="3" t="s">
        <v>146</v>
      </c>
      <c r="O258" s="3"/>
      <c r="P258" s="3" t="s">
        <v>2521</v>
      </c>
      <c r="R258" s="3"/>
      <c r="S258" s="3" t="s">
        <v>171</v>
      </c>
      <c r="U258" s="3"/>
      <c r="V258" s="3" t="s">
        <v>2373</v>
      </c>
      <c r="W258">
        <v>0</v>
      </c>
      <c r="X258" s="3"/>
      <c r="Y258" s="3" t="s">
        <v>2309</v>
      </c>
      <c r="Z258">
        <v>0</v>
      </c>
      <c r="AA258" s="3"/>
      <c r="AB258" s="3" t="s">
        <v>2304</v>
      </c>
      <c r="AC258">
        <v>20</v>
      </c>
      <c r="AD258" s="3"/>
      <c r="AE258" s="3" t="s">
        <v>2301</v>
      </c>
      <c r="AF258">
        <v>20</v>
      </c>
      <c r="AG258" s="3"/>
      <c r="AH258" s="3" t="s">
        <v>2302</v>
      </c>
      <c r="AI258">
        <v>20</v>
      </c>
      <c r="AJ258" s="3"/>
      <c r="AK258" s="3"/>
      <c r="AM258" s="3"/>
    </row>
    <row r="259" spans="1:39" x14ac:dyDescent="0.25">
      <c r="A259" s="1">
        <v>43328.614305555602</v>
      </c>
      <c r="B259" s="1">
        <v>43328.615243055603</v>
      </c>
      <c r="C259" s="3" t="s">
        <v>142</v>
      </c>
      <c r="D259" s="3"/>
      <c r="E259">
        <v>100</v>
      </c>
      <c r="F259" s="3"/>
      <c r="G259" s="11" t="s">
        <v>302</v>
      </c>
      <c r="I259" s="3"/>
      <c r="J259" s="3" t="s">
        <v>2295</v>
      </c>
      <c r="L259" s="3"/>
      <c r="M259" s="3" t="s">
        <v>146</v>
      </c>
      <c r="O259" s="3"/>
      <c r="P259" s="3" t="s">
        <v>2522</v>
      </c>
      <c r="R259" s="3"/>
      <c r="S259" s="3" t="s">
        <v>162</v>
      </c>
      <c r="U259" s="3"/>
      <c r="V259" s="3" t="s">
        <v>2298</v>
      </c>
      <c r="W259">
        <v>20</v>
      </c>
      <c r="X259" s="3"/>
      <c r="Y259" s="3" t="s">
        <v>2299</v>
      </c>
      <c r="Z259">
        <v>20</v>
      </c>
      <c r="AA259" s="3"/>
      <c r="AB259" s="3" t="s">
        <v>2304</v>
      </c>
      <c r="AC259">
        <v>20</v>
      </c>
      <c r="AD259" s="3"/>
      <c r="AE259" s="3" t="s">
        <v>2301</v>
      </c>
      <c r="AF259">
        <v>20</v>
      </c>
      <c r="AG259" s="3"/>
      <c r="AH259" s="3" t="s">
        <v>2302</v>
      </c>
      <c r="AI259">
        <v>20</v>
      </c>
      <c r="AJ259" s="3"/>
      <c r="AK259" s="3"/>
      <c r="AM259" s="3"/>
    </row>
    <row r="260" spans="1:39" x14ac:dyDescent="0.25">
      <c r="A260" s="1">
        <v>43328.615381944401</v>
      </c>
      <c r="B260" s="1">
        <v>43328.616342592599</v>
      </c>
      <c r="C260" s="3" t="s">
        <v>142</v>
      </c>
      <c r="D260" s="3"/>
      <c r="E260">
        <v>100</v>
      </c>
      <c r="F260" s="3"/>
      <c r="G260" s="11" t="s">
        <v>302</v>
      </c>
      <c r="I260" s="3"/>
      <c r="J260" s="3" t="s">
        <v>2295</v>
      </c>
      <c r="L260" s="3"/>
      <c r="M260" s="3" t="s">
        <v>146</v>
      </c>
      <c r="O260" s="3"/>
      <c r="P260" s="3" t="s">
        <v>2523</v>
      </c>
      <c r="R260" s="3"/>
      <c r="S260" s="3" t="s">
        <v>162</v>
      </c>
      <c r="U260" s="3"/>
      <c r="V260" s="3" t="s">
        <v>2298</v>
      </c>
      <c r="W260">
        <v>20</v>
      </c>
      <c r="X260" s="3"/>
      <c r="Y260" s="3" t="s">
        <v>2299</v>
      </c>
      <c r="Z260">
        <v>20</v>
      </c>
      <c r="AA260" s="3"/>
      <c r="AB260" s="3" t="s">
        <v>2304</v>
      </c>
      <c r="AC260">
        <v>20</v>
      </c>
      <c r="AD260" s="3"/>
      <c r="AE260" s="3" t="s">
        <v>2301</v>
      </c>
      <c r="AF260">
        <v>20</v>
      </c>
      <c r="AG260" s="3"/>
      <c r="AH260" s="3" t="s">
        <v>2302</v>
      </c>
      <c r="AI260">
        <v>20</v>
      </c>
      <c r="AJ260" s="3"/>
      <c r="AK260" s="3"/>
      <c r="AM260" s="3"/>
    </row>
    <row r="261" spans="1:39" x14ac:dyDescent="0.25">
      <c r="A261" s="1">
        <v>43328.616493055597</v>
      </c>
      <c r="B261" s="1">
        <v>43328.618032407401</v>
      </c>
      <c r="C261" s="3" t="s">
        <v>142</v>
      </c>
      <c r="D261" s="3"/>
      <c r="E261">
        <v>80</v>
      </c>
      <c r="F261" s="3"/>
      <c r="G261" s="11" t="s">
        <v>302</v>
      </c>
      <c r="I261" s="3"/>
      <c r="J261" s="3" t="s">
        <v>2295</v>
      </c>
      <c r="L261" s="3"/>
      <c r="M261" s="3" t="s">
        <v>146</v>
      </c>
      <c r="O261" s="3"/>
      <c r="P261" s="3" t="s">
        <v>2524</v>
      </c>
      <c r="R261" s="3"/>
      <c r="S261" s="3" t="s">
        <v>162</v>
      </c>
      <c r="U261" s="3"/>
      <c r="V261" s="3" t="s">
        <v>2298</v>
      </c>
      <c r="W261">
        <v>20</v>
      </c>
      <c r="X261" s="3"/>
      <c r="Y261" s="3" t="s">
        <v>2299</v>
      </c>
      <c r="Z261">
        <v>20</v>
      </c>
      <c r="AA261" s="3"/>
      <c r="AB261" s="3" t="s">
        <v>2304</v>
      </c>
      <c r="AC261">
        <v>20</v>
      </c>
      <c r="AD261" s="3"/>
      <c r="AE261" s="3" t="s">
        <v>2301</v>
      </c>
      <c r="AF261">
        <v>20</v>
      </c>
      <c r="AG261" s="3"/>
      <c r="AH261" s="3" t="s">
        <v>2312</v>
      </c>
      <c r="AI261">
        <v>0</v>
      </c>
      <c r="AJ261" s="3"/>
      <c r="AK261" s="3"/>
      <c r="AM261" s="3"/>
    </row>
    <row r="262" spans="1:39" x14ac:dyDescent="0.25">
      <c r="A262" s="1">
        <v>43328.618773148097</v>
      </c>
      <c r="B262" s="1">
        <v>43328.619710648098</v>
      </c>
      <c r="C262" s="3" t="s">
        <v>142</v>
      </c>
      <c r="D262" s="3"/>
      <c r="E262">
        <v>100</v>
      </c>
      <c r="F262" s="3"/>
      <c r="G262" s="11" t="s">
        <v>302</v>
      </c>
      <c r="I262" s="3"/>
      <c r="J262" s="3" t="s">
        <v>2295</v>
      </c>
      <c r="L262" s="3"/>
      <c r="M262" s="3" t="s">
        <v>146</v>
      </c>
      <c r="O262" s="3"/>
      <c r="P262" s="3" t="s">
        <v>2525</v>
      </c>
      <c r="R262" s="3"/>
      <c r="S262" s="3" t="s">
        <v>162</v>
      </c>
      <c r="U262" s="3"/>
      <c r="V262" s="3" t="s">
        <v>2298</v>
      </c>
      <c r="W262">
        <v>20</v>
      </c>
      <c r="X262" s="3"/>
      <c r="Y262" s="3" t="s">
        <v>2299</v>
      </c>
      <c r="Z262">
        <v>20</v>
      </c>
      <c r="AA262" s="3"/>
      <c r="AB262" s="3" t="s">
        <v>2304</v>
      </c>
      <c r="AC262">
        <v>20</v>
      </c>
      <c r="AD262" s="3"/>
      <c r="AE262" s="3" t="s">
        <v>2301</v>
      </c>
      <c r="AF262">
        <v>20</v>
      </c>
      <c r="AG262" s="3"/>
      <c r="AH262" s="3" t="s">
        <v>2302</v>
      </c>
      <c r="AI262">
        <v>20</v>
      </c>
      <c r="AJ262" s="3"/>
      <c r="AK262" s="3"/>
      <c r="AM262" s="3"/>
    </row>
    <row r="263" spans="1:39" x14ac:dyDescent="0.25">
      <c r="A263" s="1">
        <v>43328.647499999999</v>
      </c>
      <c r="B263" s="1">
        <v>43328.649942129603</v>
      </c>
      <c r="C263" s="3" t="s">
        <v>142</v>
      </c>
      <c r="D263" s="3"/>
      <c r="E263">
        <v>80</v>
      </c>
      <c r="F263" s="3"/>
      <c r="G263" s="11" t="s">
        <v>306</v>
      </c>
      <c r="I263" s="3"/>
      <c r="J263" s="3" t="s">
        <v>2295</v>
      </c>
      <c r="L263" s="3"/>
      <c r="M263" s="3" t="s">
        <v>146</v>
      </c>
      <c r="O263" s="3"/>
      <c r="P263" s="3" t="s">
        <v>2380</v>
      </c>
      <c r="R263" s="3"/>
      <c r="S263" s="3" t="s">
        <v>2337</v>
      </c>
      <c r="U263" s="3"/>
      <c r="V263" s="3" t="s">
        <v>2298</v>
      </c>
      <c r="W263">
        <v>20</v>
      </c>
      <c r="X263" s="3"/>
      <c r="Y263" s="3" t="s">
        <v>2309</v>
      </c>
      <c r="Z263">
        <v>0</v>
      </c>
      <c r="AA263" s="3"/>
      <c r="AB263" s="3" t="s">
        <v>2304</v>
      </c>
      <c r="AC263">
        <v>20</v>
      </c>
      <c r="AD263" s="3"/>
      <c r="AE263" s="3" t="s">
        <v>2301</v>
      </c>
      <c r="AF263">
        <v>20</v>
      </c>
      <c r="AG263" s="3"/>
      <c r="AH263" s="3" t="s">
        <v>2302</v>
      </c>
      <c r="AI263">
        <v>20</v>
      </c>
      <c r="AJ263" s="3"/>
      <c r="AK263" s="3"/>
      <c r="AM263" s="3"/>
    </row>
    <row r="264" spans="1:39" x14ac:dyDescent="0.25">
      <c r="A264" s="1">
        <v>43329.311458333301</v>
      </c>
      <c r="B264" s="1">
        <v>43329.318113425899</v>
      </c>
      <c r="C264" s="3" t="s">
        <v>142</v>
      </c>
      <c r="D264" s="3"/>
      <c r="E264">
        <v>80</v>
      </c>
      <c r="F264" s="3"/>
      <c r="G264" s="11" t="s">
        <v>306</v>
      </c>
      <c r="I264" s="3"/>
      <c r="J264" s="3" t="s">
        <v>2295</v>
      </c>
      <c r="L264" s="3"/>
      <c r="M264" s="3" t="s">
        <v>146</v>
      </c>
      <c r="O264" s="3"/>
      <c r="P264" s="3" t="s">
        <v>2526</v>
      </c>
      <c r="R264" s="3"/>
      <c r="S264" s="3" t="s">
        <v>2307</v>
      </c>
      <c r="U264" s="3"/>
      <c r="V264" s="3" t="s">
        <v>2298</v>
      </c>
      <c r="W264">
        <v>20</v>
      </c>
      <c r="X264" s="3"/>
      <c r="Y264" s="3" t="s">
        <v>2299</v>
      </c>
      <c r="Z264">
        <v>20</v>
      </c>
      <c r="AA264" s="3"/>
      <c r="AB264" s="3" t="s">
        <v>2300</v>
      </c>
      <c r="AC264">
        <v>0</v>
      </c>
      <c r="AD264" s="3"/>
      <c r="AE264" s="3" t="s">
        <v>2301</v>
      </c>
      <c r="AF264">
        <v>20</v>
      </c>
      <c r="AG264" s="3"/>
      <c r="AH264" s="3" t="s">
        <v>2302</v>
      </c>
      <c r="AI264">
        <v>20</v>
      </c>
      <c r="AJ264" s="3"/>
      <c r="AK264" s="3"/>
      <c r="AM264" s="3"/>
    </row>
    <row r="265" spans="1:39" x14ac:dyDescent="0.25">
      <c r="A265" s="1">
        <v>43329.506412037001</v>
      </c>
      <c r="B265" s="1">
        <v>43329.509155092601</v>
      </c>
      <c r="C265" s="3" t="s">
        <v>142</v>
      </c>
      <c r="D265" s="3"/>
      <c r="E265">
        <v>60</v>
      </c>
      <c r="F265" s="3"/>
      <c r="G265" s="11" t="s">
        <v>399</v>
      </c>
      <c r="I265" s="3"/>
      <c r="J265" s="3" t="s">
        <v>2295</v>
      </c>
      <c r="L265" s="3"/>
      <c r="M265" s="3" t="s">
        <v>146</v>
      </c>
      <c r="O265" s="3"/>
      <c r="P265" s="3" t="s">
        <v>2527</v>
      </c>
      <c r="R265" s="3"/>
      <c r="S265" s="3" t="s">
        <v>2324</v>
      </c>
      <c r="U265" s="3"/>
      <c r="V265" s="3" t="s">
        <v>2298</v>
      </c>
      <c r="W265">
        <v>20</v>
      </c>
      <c r="X265" s="3"/>
      <c r="Y265" s="3" t="s">
        <v>2309</v>
      </c>
      <c r="Z265">
        <v>0</v>
      </c>
      <c r="AA265" s="3"/>
      <c r="AB265" s="3" t="s">
        <v>2304</v>
      </c>
      <c r="AC265">
        <v>20</v>
      </c>
      <c r="AD265" s="3"/>
      <c r="AE265" s="3" t="s">
        <v>2301</v>
      </c>
      <c r="AF265">
        <v>20</v>
      </c>
      <c r="AG265" s="3"/>
      <c r="AH265" s="3" t="s">
        <v>2310</v>
      </c>
      <c r="AI265">
        <v>0</v>
      </c>
      <c r="AJ265" s="3"/>
      <c r="AK265" s="3"/>
      <c r="AM265" s="3"/>
    </row>
    <row r="266" spans="1:39" x14ac:dyDescent="0.25">
      <c r="A266" s="1">
        <v>43329.546400462998</v>
      </c>
      <c r="B266" s="1">
        <v>43329.5541435185</v>
      </c>
      <c r="C266" s="3" t="s">
        <v>142</v>
      </c>
      <c r="D266" s="3"/>
      <c r="E266">
        <v>40</v>
      </c>
      <c r="F266" s="3"/>
      <c r="G266" s="11" t="s">
        <v>399</v>
      </c>
      <c r="I266" s="3"/>
      <c r="J266" s="3" t="s">
        <v>2295</v>
      </c>
      <c r="L266" s="3"/>
      <c r="M266" s="3" t="s">
        <v>146</v>
      </c>
      <c r="O266" s="3"/>
      <c r="P266" s="3" t="s">
        <v>2528</v>
      </c>
      <c r="R266" s="3"/>
      <c r="S266" s="3" t="s">
        <v>2418</v>
      </c>
      <c r="U266" s="3"/>
      <c r="V266" s="3" t="s">
        <v>2298</v>
      </c>
      <c r="W266">
        <v>20</v>
      </c>
      <c r="X266" s="3"/>
      <c r="Y266" s="3" t="s">
        <v>2309</v>
      </c>
      <c r="Z266">
        <v>0</v>
      </c>
      <c r="AA266" s="3"/>
      <c r="AB266" s="3" t="s">
        <v>2304</v>
      </c>
      <c r="AC266">
        <v>20</v>
      </c>
      <c r="AD266" s="3"/>
      <c r="AE266" s="3" t="s">
        <v>2311</v>
      </c>
      <c r="AF266">
        <v>0</v>
      </c>
      <c r="AG266" s="3"/>
      <c r="AH266" s="3" t="s">
        <v>2310</v>
      </c>
      <c r="AI266">
        <v>0</v>
      </c>
      <c r="AJ266" s="3"/>
      <c r="AK266" s="3"/>
      <c r="AM266" s="3"/>
    </row>
    <row r="267" spans="1:39" x14ac:dyDescent="0.25">
      <c r="A267" s="1">
        <v>43329.554907407401</v>
      </c>
      <c r="B267" s="1">
        <v>43329.567847222199</v>
      </c>
      <c r="C267" s="3" t="s">
        <v>142</v>
      </c>
      <c r="D267" s="3"/>
      <c r="E267">
        <v>100</v>
      </c>
      <c r="F267" s="3"/>
      <c r="G267" s="11" t="s">
        <v>399</v>
      </c>
      <c r="I267" s="3"/>
      <c r="J267" s="3" t="s">
        <v>2295</v>
      </c>
      <c r="L267" s="3"/>
      <c r="M267" s="3" t="s">
        <v>146</v>
      </c>
      <c r="O267" s="3"/>
      <c r="P267" s="3" t="s">
        <v>2529</v>
      </c>
      <c r="R267" s="3"/>
      <c r="S267" s="3" t="s">
        <v>2418</v>
      </c>
      <c r="U267" s="3"/>
      <c r="V267" s="3" t="s">
        <v>2298</v>
      </c>
      <c r="W267">
        <v>20</v>
      </c>
      <c r="X267" s="3"/>
      <c r="Y267" s="3" t="s">
        <v>2299</v>
      </c>
      <c r="Z267">
        <v>20</v>
      </c>
      <c r="AA267" s="3"/>
      <c r="AB267" s="3" t="s">
        <v>2304</v>
      </c>
      <c r="AC267">
        <v>20</v>
      </c>
      <c r="AD267" s="3"/>
      <c r="AE267" s="3" t="s">
        <v>2301</v>
      </c>
      <c r="AF267">
        <v>20</v>
      </c>
      <c r="AG267" s="3"/>
      <c r="AH267" s="3" t="s">
        <v>2302</v>
      </c>
      <c r="AI267">
        <v>20</v>
      </c>
      <c r="AJ267" s="3"/>
      <c r="AK267" s="3"/>
      <c r="AM267" s="3"/>
    </row>
    <row r="268" spans="1:39" x14ac:dyDescent="0.25">
      <c r="A268" s="1">
        <v>43329.586307870399</v>
      </c>
      <c r="B268" s="1">
        <v>43329.589305555601</v>
      </c>
      <c r="C268" s="3" t="s">
        <v>142</v>
      </c>
      <c r="D268" s="3"/>
      <c r="E268">
        <v>80</v>
      </c>
      <c r="F268" s="3"/>
      <c r="G268" s="11" t="s">
        <v>399</v>
      </c>
      <c r="I268" s="3"/>
      <c r="J268" s="3" t="s">
        <v>2295</v>
      </c>
      <c r="L268" s="3"/>
      <c r="M268" s="3" t="s">
        <v>146</v>
      </c>
      <c r="O268" s="3"/>
      <c r="P268" s="3" t="s">
        <v>2530</v>
      </c>
      <c r="R268" s="3"/>
      <c r="S268" s="3" t="s">
        <v>162</v>
      </c>
      <c r="U268" s="3"/>
      <c r="V268" s="3" t="s">
        <v>2298</v>
      </c>
      <c r="W268">
        <v>20</v>
      </c>
      <c r="X268" s="3"/>
      <c r="Y268" s="3" t="s">
        <v>2309</v>
      </c>
      <c r="Z268">
        <v>0</v>
      </c>
      <c r="AA268" s="3"/>
      <c r="AB268" s="3" t="s">
        <v>2304</v>
      </c>
      <c r="AC268">
        <v>20</v>
      </c>
      <c r="AD268" s="3"/>
      <c r="AE268" s="3" t="s">
        <v>2301</v>
      </c>
      <c r="AF268">
        <v>20</v>
      </c>
      <c r="AG268" s="3"/>
      <c r="AH268" s="3" t="s">
        <v>2302</v>
      </c>
      <c r="AI268">
        <v>20</v>
      </c>
      <c r="AJ268" s="3"/>
      <c r="AK268" s="3"/>
      <c r="AM268" s="3"/>
    </row>
    <row r="269" spans="1:39" x14ac:dyDescent="0.25">
      <c r="A269" s="1">
        <v>43329.591944444401</v>
      </c>
      <c r="B269" s="1">
        <v>43329.597881944399</v>
      </c>
      <c r="C269" s="3" t="s">
        <v>142</v>
      </c>
      <c r="D269" s="3"/>
      <c r="E269">
        <v>80</v>
      </c>
      <c r="F269" s="3"/>
      <c r="G269" s="11" t="s">
        <v>399</v>
      </c>
      <c r="I269" s="3"/>
      <c r="J269" s="3" t="s">
        <v>2295</v>
      </c>
      <c r="L269" s="3"/>
      <c r="M269" s="3" t="s">
        <v>146</v>
      </c>
      <c r="O269" s="3"/>
      <c r="P269" s="3" t="s">
        <v>2531</v>
      </c>
      <c r="R269" s="3"/>
      <c r="S269" s="3" t="s">
        <v>2337</v>
      </c>
      <c r="U269" s="3"/>
      <c r="V269" s="3" t="s">
        <v>2342</v>
      </c>
      <c r="W269">
        <v>0</v>
      </c>
      <c r="X269" s="3"/>
      <c r="Y269" s="3" t="s">
        <v>2299</v>
      </c>
      <c r="Z269">
        <v>20</v>
      </c>
      <c r="AA269" s="3"/>
      <c r="AB269" s="3" t="s">
        <v>2304</v>
      </c>
      <c r="AC269">
        <v>20</v>
      </c>
      <c r="AD269" s="3"/>
      <c r="AE269" s="3" t="s">
        <v>2301</v>
      </c>
      <c r="AF269">
        <v>20</v>
      </c>
      <c r="AG269" s="3"/>
      <c r="AH269" s="3" t="s">
        <v>2302</v>
      </c>
      <c r="AI269">
        <v>20</v>
      </c>
      <c r="AJ269" s="3"/>
      <c r="AK269" s="3"/>
      <c r="AM269" s="3"/>
    </row>
    <row r="270" spans="1:39" x14ac:dyDescent="0.25">
      <c r="A270" s="1">
        <v>43329.594930555599</v>
      </c>
      <c r="B270" s="1">
        <v>43329.601087962998</v>
      </c>
      <c r="C270" s="3" t="s">
        <v>142</v>
      </c>
      <c r="D270" s="3"/>
      <c r="E270">
        <v>80</v>
      </c>
      <c r="F270" s="3"/>
      <c r="G270" s="11" t="s">
        <v>310</v>
      </c>
      <c r="I270" s="3"/>
      <c r="J270" s="3" t="s">
        <v>2295</v>
      </c>
      <c r="L270" s="3"/>
      <c r="M270" s="3" t="s">
        <v>146</v>
      </c>
      <c r="O270" s="3"/>
      <c r="P270" s="3" t="s">
        <v>2379</v>
      </c>
      <c r="R270" s="3"/>
      <c r="S270" s="3" t="s">
        <v>2337</v>
      </c>
      <c r="U270" s="3"/>
      <c r="V270" s="3" t="s">
        <v>2298</v>
      </c>
      <c r="W270">
        <v>20</v>
      </c>
      <c r="X270" s="3"/>
      <c r="Y270" s="3" t="s">
        <v>2309</v>
      </c>
      <c r="Z270">
        <v>0</v>
      </c>
      <c r="AA270" s="3"/>
      <c r="AB270" s="3" t="s">
        <v>2304</v>
      </c>
      <c r="AC270">
        <v>20</v>
      </c>
      <c r="AD270" s="3"/>
      <c r="AE270" s="3" t="s">
        <v>2301</v>
      </c>
      <c r="AF270">
        <v>20</v>
      </c>
      <c r="AG270" s="3"/>
      <c r="AH270" s="3" t="s">
        <v>2302</v>
      </c>
      <c r="AI270">
        <v>20</v>
      </c>
      <c r="AJ270" s="3"/>
      <c r="AK270" s="3" t="s">
        <v>1287</v>
      </c>
      <c r="AM270" s="3"/>
    </row>
    <row r="271" spans="1:39" x14ac:dyDescent="0.25">
      <c r="A271" s="1">
        <v>43329.601886574099</v>
      </c>
      <c r="B271" s="1">
        <v>43329.604178240697</v>
      </c>
      <c r="C271" s="3" t="s">
        <v>142</v>
      </c>
      <c r="D271" s="3"/>
      <c r="E271">
        <v>100</v>
      </c>
      <c r="F271" s="3"/>
      <c r="G271" s="11" t="s">
        <v>310</v>
      </c>
      <c r="I271" s="3"/>
      <c r="J271" s="3" t="s">
        <v>2295</v>
      </c>
      <c r="L271" s="3"/>
      <c r="M271" s="3" t="s">
        <v>146</v>
      </c>
      <c r="O271" s="3"/>
      <c r="P271" s="3" t="s">
        <v>2532</v>
      </c>
      <c r="R271" s="3"/>
      <c r="S271" s="3" t="s">
        <v>2307</v>
      </c>
      <c r="U271" s="3"/>
      <c r="V271" s="3" t="s">
        <v>2298</v>
      </c>
      <c r="W271">
        <v>20</v>
      </c>
      <c r="X271" s="3"/>
      <c r="Y271" s="3" t="s">
        <v>2299</v>
      </c>
      <c r="Z271">
        <v>20</v>
      </c>
      <c r="AA271" s="3"/>
      <c r="AB271" s="3" t="s">
        <v>2304</v>
      </c>
      <c r="AC271">
        <v>20</v>
      </c>
      <c r="AD271" s="3"/>
      <c r="AE271" s="3" t="s">
        <v>2301</v>
      </c>
      <c r="AF271">
        <v>20</v>
      </c>
      <c r="AG271" s="3"/>
      <c r="AH271" s="3" t="s">
        <v>2302</v>
      </c>
      <c r="AI271">
        <v>20</v>
      </c>
      <c r="AJ271" s="3"/>
      <c r="AK271" s="3" t="s">
        <v>1286</v>
      </c>
      <c r="AM271" s="3"/>
    </row>
    <row r="272" spans="1:39" x14ac:dyDescent="0.25">
      <c r="A272" s="1">
        <v>43329.604317129597</v>
      </c>
      <c r="B272" s="1">
        <v>43329.605046296303</v>
      </c>
      <c r="C272" s="3" t="s">
        <v>142</v>
      </c>
      <c r="D272" s="3"/>
      <c r="E272">
        <v>100</v>
      </c>
      <c r="F272" s="3"/>
      <c r="G272" s="11" t="s">
        <v>310</v>
      </c>
      <c r="I272" s="3"/>
      <c r="J272" s="3" t="s">
        <v>2295</v>
      </c>
      <c r="L272" s="3"/>
      <c r="M272" s="3" t="s">
        <v>146</v>
      </c>
      <c r="O272" s="3"/>
      <c r="P272" s="3" t="s">
        <v>2526</v>
      </c>
      <c r="R272" s="3"/>
      <c r="S272" s="3" t="s">
        <v>2307</v>
      </c>
      <c r="U272" s="3"/>
      <c r="V272" s="3" t="s">
        <v>2298</v>
      </c>
      <c r="W272">
        <v>20</v>
      </c>
      <c r="X272" s="3"/>
      <c r="Y272" s="3" t="s">
        <v>2299</v>
      </c>
      <c r="Z272">
        <v>20</v>
      </c>
      <c r="AA272" s="3"/>
      <c r="AB272" s="3" t="s">
        <v>2304</v>
      </c>
      <c r="AC272">
        <v>20</v>
      </c>
      <c r="AD272" s="3"/>
      <c r="AE272" s="3" t="s">
        <v>2301</v>
      </c>
      <c r="AF272">
        <v>20</v>
      </c>
      <c r="AG272" s="3"/>
      <c r="AH272" s="3" t="s">
        <v>2302</v>
      </c>
      <c r="AI272">
        <v>20</v>
      </c>
      <c r="AJ272" s="3"/>
      <c r="AK272" s="3" t="s">
        <v>1286</v>
      </c>
      <c r="AM272" s="3"/>
    </row>
    <row r="273" spans="1:39" x14ac:dyDescent="0.25">
      <c r="A273" s="1">
        <v>43329.605127314797</v>
      </c>
      <c r="B273" s="1">
        <v>43329.605578703697</v>
      </c>
      <c r="C273" s="3" t="s">
        <v>142</v>
      </c>
      <c r="D273" s="3"/>
      <c r="E273">
        <v>100</v>
      </c>
      <c r="F273" s="3"/>
      <c r="G273" s="11" t="s">
        <v>310</v>
      </c>
      <c r="I273" s="3"/>
      <c r="J273" s="3" t="s">
        <v>2295</v>
      </c>
      <c r="L273" s="3"/>
      <c r="M273" s="3" t="s">
        <v>146</v>
      </c>
      <c r="O273" s="3"/>
      <c r="P273" s="3" t="s">
        <v>2533</v>
      </c>
      <c r="R273" s="3"/>
      <c r="S273" s="3" t="s">
        <v>2322</v>
      </c>
      <c r="U273" s="3"/>
      <c r="V273" s="3" t="s">
        <v>2298</v>
      </c>
      <c r="W273">
        <v>20</v>
      </c>
      <c r="X273" s="3"/>
      <c r="Y273" s="3" t="s">
        <v>2299</v>
      </c>
      <c r="Z273">
        <v>20</v>
      </c>
      <c r="AA273" s="3"/>
      <c r="AB273" s="3" t="s">
        <v>2304</v>
      </c>
      <c r="AC273">
        <v>20</v>
      </c>
      <c r="AD273" s="3"/>
      <c r="AE273" s="3" t="s">
        <v>2301</v>
      </c>
      <c r="AF273">
        <v>20</v>
      </c>
      <c r="AG273" s="3"/>
      <c r="AH273" s="3" t="s">
        <v>2302</v>
      </c>
      <c r="AI273">
        <v>20</v>
      </c>
      <c r="AJ273" s="3"/>
      <c r="AK273" s="3" t="s">
        <v>1286</v>
      </c>
      <c r="AM273" s="3"/>
    </row>
    <row r="274" spans="1:39" x14ac:dyDescent="0.25">
      <c r="A274" s="1">
        <v>43329.605752314797</v>
      </c>
      <c r="B274" s="1">
        <v>43329.606481481504</v>
      </c>
      <c r="C274" s="3" t="s">
        <v>142</v>
      </c>
      <c r="D274" s="3"/>
      <c r="E274">
        <v>100</v>
      </c>
      <c r="F274" s="3"/>
      <c r="G274" s="11" t="s">
        <v>310</v>
      </c>
      <c r="I274" s="3"/>
      <c r="J274" s="3" t="s">
        <v>2295</v>
      </c>
      <c r="L274" s="3"/>
      <c r="M274" s="3" t="s">
        <v>146</v>
      </c>
      <c r="O274" s="3"/>
      <c r="P274" s="3" t="s">
        <v>2512</v>
      </c>
      <c r="R274" s="3"/>
      <c r="S274" s="3" t="s">
        <v>162</v>
      </c>
      <c r="U274" s="3"/>
      <c r="V274" s="3" t="s">
        <v>2298</v>
      </c>
      <c r="W274">
        <v>20</v>
      </c>
      <c r="X274" s="3"/>
      <c r="Y274" s="3" t="s">
        <v>2299</v>
      </c>
      <c r="Z274">
        <v>20</v>
      </c>
      <c r="AA274" s="3"/>
      <c r="AB274" s="3" t="s">
        <v>2304</v>
      </c>
      <c r="AC274">
        <v>20</v>
      </c>
      <c r="AD274" s="3"/>
      <c r="AE274" s="3" t="s">
        <v>2301</v>
      </c>
      <c r="AF274">
        <v>20</v>
      </c>
      <c r="AG274" s="3"/>
      <c r="AH274" s="3" t="s">
        <v>2302</v>
      </c>
      <c r="AI274">
        <v>20</v>
      </c>
      <c r="AJ274" s="3"/>
      <c r="AK274" s="3" t="s">
        <v>1286</v>
      </c>
      <c r="AM274" s="3"/>
    </row>
    <row r="275" spans="1:39" x14ac:dyDescent="0.25">
      <c r="A275" s="1">
        <v>43329.606192129599</v>
      </c>
      <c r="B275" s="1">
        <v>43329.610601851797</v>
      </c>
      <c r="C275" s="3" t="s">
        <v>142</v>
      </c>
      <c r="D275" s="3"/>
      <c r="E275">
        <v>80</v>
      </c>
      <c r="F275" s="3"/>
      <c r="G275" s="11" t="s">
        <v>399</v>
      </c>
      <c r="I275" s="3"/>
      <c r="J275" s="3" t="s">
        <v>2295</v>
      </c>
      <c r="L275" s="3"/>
      <c r="M275" s="3" t="s">
        <v>146</v>
      </c>
      <c r="O275" s="3"/>
      <c r="P275" s="3" t="s">
        <v>2379</v>
      </c>
      <c r="R275" s="3"/>
      <c r="S275" s="3" t="s">
        <v>2344</v>
      </c>
      <c r="U275" s="3"/>
      <c r="V275" s="3" t="s">
        <v>2298</v>
      </c>
      <c r="W275">
        <v>20</v>
      </c>
      <c r="X275" s="3"/>
      <c r="Y275" s="3" t="s">
        <v>2299</v>
      </c>
      <c r="Z275">
        <v>20</v>
      </c>
      <c r="AA275" s="3"/>
      <c r="AB275" s="3" t="s">
        <v>2304</v>
      </c>
      <c r="AC275">
        <v>20</v>
      </c>
      <c r="AD275" s="3"/>
      <c r="AE275" s="3" t="s">
        <v>2301</v>
      </c>
      <c r="AF275">
        <v>20</v>
      </c>
      <c r="AG275" s="3"/>
      <c r="AH275" s="3" t="s">
        <v>2312</v>
      </c>
      <c r="AI275">
        <v>0</v>
      </c>
      <c r="AJ275" s="3"/>
      <c r="AK275" s="3"/>
      <c r="AM275" s="3"/>
    </row>
    <row r="276" spans="1:39" x14ac:dyDescent="0.25">
      <c r="A276" s="1">
        <v>43332.408194444397</v>
      </c>
      <c r="B276" s="1">
        <v>43332.410381944399</v>
      </c>
      <c r="C276" s="3" t="s">
        <v>142</v>
      </c>
      <c r="D276" s="3"/>
      <c r="E276">
        <v>40</v>
      </c>
      <c r="F276" s="3"/>
      <c r="G276" s="11" t="s">
        <v>314</v>
      </c>
      <c r="I276" s="3"/>
      <c r="J276" s="3" t="s">
        <v>2295</v>
      </c>
      <c r="L276" s="3"/>
      <c r="M276" s="3" t="s">
        <v>146</v>
      </c>
      <c r="O276" s="3"/>
      <c r="P276" s="3" t="s">
        <v>2507</v>
      </c>
      <c r="R276" s="3"/>
      <c r="S276" s="3" t="s">
        <v>162</v>
      </c>
      <c r="U276" s="3"/>
      <c r="V276" s="3" t="s">
        <v>2298</v>
      </c>
      <c r="W276">
        <v>20</v>
      </c>
      <c r="X276" s="3"/>
      <c r="Y276" s="3" t="s">
        <v>2299</v>
      </c>
      <c r="Z276">
        <v>20</v>
      </c>
      <c r="AA276" s="3"/>
      <c r="AB276" s="3" t="s">
        <v>2300</v>
      </c>
      <c r="AC276">
        <v>0</v>
      </c>
      <c r="AD276" s="3"/>
      <c r="AE276" s="3" t="s">
        <v>2311</v>
      </c>
      <c r="AF276">
        <v>0</v>
      </c>
      <c r="AG276" s="3"/>
      <c r="AH276" s="3" t="s">
        <v>2312</v>
      </c>
      <c r="AI276">
        <v>0</v>
      </c>
      <c r="AJ276" s="3"/>
      <c r="AK276" s="3"/>
      <c r="AM276" s="3"/>
    </row>
    <row r="277" spans="1:39" x14ac:dyDescent="0.25">
      <c r="A277" s="1">
        <v>43332.410844907397</v>
      </c>
      <c r="B277" s="1">
        <v>43332.412048611099</v>
      </c>
      <c r="C277" s="3" t="s">
        <v>142</v>
      </c>
      <c r="D277" s="3"/>
      <c r="E277">
        <v>100</v>
      </c>
      <c r="F277" s="3"/>
      <c r="G277" s="11" t="s">
        <v>314</v>
      </c>
      <c r="I277" s="3"/>
      <c r="J277" s="3" t="s">
        <v>2295</v>
      </c>
      <c r="L277" s="3"/>
      <c r="M277" s="3" t="s">
        <v>146</v>
      </c>
      <c r="O277" s="3"/>
      <c r="P277" s="3" t="s">
        <v>2507</v>
      </c>
      <c r="R277" s="3"/>
      <c r="S277" s="3" t="s">
        <v>2324</v>
      </c>
      <c r="U277" s="3"/>
      <c r="V277" s="3" t="s">
        <v>2298</v>
      </c>
      <c r="W277">
        <v>20</v>
      </c>
      <c r="X277" s="3"/>
      <c r="Y277" s="3" t="s">
        <v>2299</v>
      </c>
      <c r="Z277">
        <v>20</v>
      </c>
      <c r="AA277" s="3"/>
      <c r="AB277" s="3" t="s">
        <v>2304</v>
      </c>
      <c r="AC277">
        <v>20</v>
      </c>
      <c r="AD277" s="3"/>
      <c r="AE277" s="3" t="s">
        <v>2301</v>
      </c>
      <c r="AF277">
        <v>20</v>
      </c>
      <c r="AG277" s="3"/>
      <c r="AH277" s="3" t="s">
        <v>2302</v>
      </c>
      <c r="AI277">
        <v>20</v>
      </c>
      <c r="AJ277" s="3"/>
      <c r="AK277" s="3"/>
      <c r="AM277" s="3"/>
    </row>
    <row r="278" spans="1:39" x14ac:dyDescent="0.25">
      <c r="A278" s="1">
        <v>43332.412407407399</v>
      </c>
      <c r="B278" s="1">
        <v>43332.413020833301</v>
      </c>
      <c r="C278" s="3" t="s">
        <v>142</v>
      </c>
      <c r="D278" s="3"/>
      <c r="E278">
        <v>20</v>
      </c>
      <c r="F278" s="3"/>
      <c r="G278" s="11" t="s">
        <v>314</v>
      </c>
      <c r="I278" s="3"/>
      <c r="J278" s="3" t="s">
        <v>2295</v>
      </c>
      <c r="L278" s="3"/>
      <c r="M278" s="3" t="s">
        <v>146</v>
      </c>
      <c r="O278" s="3"/>
      <c r="P278" s="3" t="s">
        <v>2507</v>
      </c>
      <c r="R278" s="3"/>
      <c r="S278" s="3" t="s">
        <v>162</v>
      </c>
      <c r="U278" s="3"/>
      <c r="V278" s="3" t="s">
        <v>2373</v>
      </c>
      <c r="W278">
        <v>0</v>
      </c>
      <c r="X278" s="3"/>
      <c r="Y278" s="3" t="s">
        <v>2309</v>
      </c>
      <c r="Z278">
        <v>0</v>
      </c>
      <c r="AA278" s="3"/>
      <c r="AB278" s="3" t="s">
        <v>2300</v>
      </c>
      <c r="AC278">
        <v>0</v>
      </c>
      <c r="AD278" s="3"/>
      <c r="AE278" s="3" t="s">
        <v>2301</v>
      </c>
      <c r="AF278">
        <v>20</v>
      </c>
      <c r="AG278" s="3"/>
      <c r="AH278" s="3" t="s">
        <v>2312</v>
      </c>
      <c r="AI278">
        <v>0</v>
      </c>
      <c r="AJ278" s="3"/>
      <c r="AK278" s="3"/>
      <c r="AM278" s="3"/>
    </row>
    <row r="279" spans="1:39" x14ac:dyDescent="0.25">
      <c r="A279" s="1">
        <v>43332.413090277798</v>
      </c>
      <c r="B279" s="1">
        <v>43332.4139236111</v>
      </c>
      <c r="C279" s="3" t="s">
        <v>142</v>
      </c>
      <c r="D279" s="3"/>
      <c r="E279">
        <v>40</v>
      </c>
      <c r="F279" s="3"/>
      <c r="G279" s="11" t="s">
        <v>314</v>
      </c>
      <c r="I279" s="3"/>
      <c r="J279" s="3" t="s">
        <v>2295</v>
      </c>
      <c r="L279" s="3"/>
      <c r="M279" s="3" t="s">
        <v>146</v>
      </c>
      <c r="O279" s="3"/>
      <c r="P279" s="3" t="s">
        <v>2438</v>
      </c>
      <c r="R279" s="3"/>
      <c r="S279" s="3" t="s">
        <v>162</v>
      </c>
      <c r="U279" s="3"/>
      <c r="V279" s="3" t="s">
        <v>2298</v>
      </c>
      <c r="W279">
        <v>20</v>
      </c>
      <c r="X279" s="3"/>
      <c r="Y279" s="3" t="s">
        <v>2353</v>
      </c>
      <c r="Z279">
        <v>0</v>
      </c>
      <c r="AA279" s="3"/>
      <c r="AB279" s="3" t="s">
        <v>2304</v>
      </c>
      <c r="AC279">
        <v>20</v>
      </c>
      <c r="AD279" s="3"/>
      <c r="AE279" s="3" t="s">
        <v>2311</v>
      </c>
      <c r="AF279">
        <v>0</v>
      </c>
      <c r="AG279" s="3"/>
      <c r="AH279" s="3" t="s">
        <v>2310</v>
      </c>
      <c r="AI279">
        <v>0</v>
      </c>
      <c r="AJ279" s="3"/>
      <c r="AK279" s="3"/>
      <c r="AM279" s="3"/>
    </row>
    <row r="280" spans="1:39" x14ac:dyDescent="0.25">
      <c r="A280" s="1">
        <v>43332.414074074099</v>
      </c>
      <c r="B280" s="1">
        <v>43332.414953703701</v>
      </c>
      <c r="C280" s="3" t="s">
        <v>142</v>
      </c>
      <c r="D280" s="3"/>
      <c r="E280">
        <v>80</v>
      </c>
      <c r="F280" s="3"/>
      <c r="G280" s="11" t="s">
        <v>314</v>
      </c>
      <c r="I280" s="3"/>
      <c r="J280" s="3" t="s">
        <v>2295</v>
      </c>
      <c r="L280" s="3"/>
      <c r="M280" s="3" t="s">
        <v>146</v>
      </c>
      <c r="O280" s="3"/>
      <c r="P280" s="3" t="s">
        <v>2534</v>
      </c>
      <c r="R280" s="3"/>
      <c r="S280" s="3" t="s">
        <v>2344</v>
      </c>
      <c r="U280" s="3"/>
      <c r="V280" s="3" t="s">
        <v>2298</v>
      </c>
      <c r="W280">
        <v>20</v>
      </c>
      <c r="X280" s="3"/>
      <c r="Y280" s="3" t="s">
        <v>2299</v>
      </c>
      <c r="Z280">
        <v>20</v>
      </c>
      <c r="AA280" s="3"/>
      <c r="AB280" s="3" t="s">
        <v>2304</v>
      </c>
      <c r="AC280">
        <v>20</v>
      </c>
      <c r="AD280" s="3"/>
      <c r="AE280" s="3" t="s">
        <v>2301</v>
      </c>
      <c r="AF280">
        <v>20</v>
      </c>
      <c r="AG280" s="3"/>
      <c r="AH280" s="3" t="s">
        <v>2310</v>
      </c>
      <c r="AI280">
        <v>0</v>
      </c>
      <c r="AJ280" s="3"/>
      <c r="AK280" s="3"/>
      <c r="AM280" s="3"/>
    </row>
    <row r="281" spans="1:39" x14ac:dyDescent="0.25">
      <c r="A281" s="1">
        <v>43333.5014814815</v>
      </c>
      <c r="B281" s="1">
        <v>43333.502777777801</v>
      </c>
      <c r="C281" s="3" t="s">
        <v>142</v>
      </c>
      <c r="D281" s="3"/>
      <c r="E281">
        <v>80</v>
      </c>
      <c r="F281" s="3"/>
      <c r="G281" s="11" t="s">
        <v>375</v>
      </c>
      <c r="I281" s="3"/>
      <c r="J281" s="3" t="s">
        <v>2295</v>
      </c>
      <c r="L281" s="3"/>
      <c r="M281" s="3" t="s">
        <v>146</v>
      </c>
      <c r="O281" s="3"/>
      <c r="P281" s="3" t="s">
        <v>2363</v>
      </c>
      <c r="R281" s="3"/>
      <c r="S281" s="3" t="s">
        <v>2535</v>
      </c>
      <c r="U281" s="3"/>
      <c r="V281" s="3" t="s">
        <v>2298</v>
      </c>
      <c r="W281">
        <v>20</v>
      </c>
      <c r="X281" s="3"/>
      <c r="Y281" s="3" t="s">
        <v>2299</v>
      </c>
      <c r="Z281">
        <v>20</v>
      </c>
      <c r="AA281" s="3"/>
      <c r="AB281" s="3" t="s">
        <v>2304</v>
      </c>
      <c r="AC281">
        <v>20</v>
      </c>
      <c r="AD281" s="3"/>
      <c r="AE281" s="3" t="s">
        <v>2311</v>
      </c>
      <c r="AF281">
        <v>0</v>
      </c>
      <c r="AG281" s="3"/>
      <c r="AH281" s="3" t="s">
        <v>2302</v>
      </c>
      <c r="AI281">
        <v>20</v>
      </c>
      <c r="AJ281" s="3"/>
      <c r="AK281" s="3"/>
      <c r="AM281" s="3"/>
    </row>
    <row r="282" spans="1:39" x14ac:dyDescent="0.25">
      <c r="A282" s="1">
        <v>43333.503159722197</v>
      </c>
      <c r="B282" s="1">
        <v>43333.503877314797</v>
      </c>
      <c r="C282" s="3" t="s">
        <v>142</v>
      </c>
      <c r="D282" s="3"/>
      <c r="E282">
        <v>60</v>
      </c>
      <c r="F282" s="3"/>
      <c r="G282" s="11" t="s">
        <v>375</v>
      </c>
      <c r="I282" s="3"/>
      <c r="J282" s="3" t="s">
        <v>2295</v>
      </c>
      <c r="L282" s="3"/>
      <c r="M282" s="3" t="s">
        <v>146</v>
      </c>
      <c r="O282" s="3"/>
      <c r="P282" s="3" t="s">
        <v>2438</v>
      </c>
      <c r="R282" s="3"/>
      <c r="S282" s="3" t="s">
        <v>284</v>
      </c>
      <c r="U282" s="3"/>
      <c r="V282" s="3" t="s">
        <v>2298</v>
      </c>
      <c r="W282">
        <v>20</v>
      </c>
      <c r="X282" s="3"/>
      <c r="Y282" s="3" t="s">
        <v>2299</v>
      </c>
      <c r="Z282">
        <v>20</v>
      </c>
      <c r="AA282" s="3"/>
      <c r="AB282" s="3" t="s">
        <v>2304</v>
      </c>
      <c r="AC282">
        <v>20</v>
      </c>
      <c r="AD282" s="3"/>
      <c r="AE282" s="3" t="s">
        <v>2311</v>
      </c>
      <c r="AF282">
        <v>0</v>
      </c>
      <c r="AG282" s="3"/>
      <c r="AH282" s="3" t="s">
        <v>2310</v>
      </c>
      <c r="AI282">
        <v>0</v>
      </c>
      <c r="AJ282" s="3"/>
      <c r="AK282" s="3"/>
      <c r="AM282" s="3"/>
    </row>
    <row r="283" spans="1:39" x14ac:dyDescent="0.25">
      <c r="A283" s="1">
        <v>43333.504560185203</v>
      </c>
      <c r="B283" s="1">
        <v>43333.505300925899</v>
      </c>
      <c r="C283" s="3" t="s">
        <v>142</v>
      </c>
      <c r="D283" s="3"/>
      <c r="E283">
        <v>100</v>
      </c>
      <c r="F283" s="3"/>
      <c r="G283" s="11" t="s">
        <v>375</v>
      </c>
      <c r="I283" s="3"/>
      <c r="J283" s="3" t="s">
        <v>2295</v>
      </c>
      <c r="L283" s="3"/>
      <c r="M283" s="3" t="s">
        <v>146</v>
      </c>
      <c r="O283" s="3"/>
      <c r="P283" s="3" t="s">
        <v>2363</v>
      </c>
      <c r="R283" s="3"/>
      <c r="S283" s="3" t="s">
        <v>2536</v>
      </c>
      <c r="U283" s="3"/>
      <c r="V283" s="3" t="s">
        <v>2298</v>
      </c>
      <c r="W283">
        <v>20</v>
      </c>
      <c r="X283" s="3"/>
      <c r="Y283" s="3" t="s">
        <v>2299</v>
      </c>
      <c r="Z283">
        <v>20</v>
      </c>
      <c r="AA283" s="3"/>
      <c r="AB283" s="3" t="s">
        <v>2304</v>
      </c>
      <c r="AC283">
        <v>20</v>
      </c>
      <c r="AD283" s="3"/>
      <c r="AE283" s="3" t="s">
        <v>2301</v>
      </c>
      <c r="AF283">
        <v>20</v>
      </c>
      <c r="AG283" s="3"/>
      <c r="AH283" s="3" t="s">
        <v>2302</v>
      </c>
      <c r="AI283">
        <v>20</v>
      </c>
      <c r="AJ283" s="3"/>
      <c r="AK283" s="3"/>
      <c r="AM283" s="3"/>
    </row>
    <row r="284" spans="1:39" x14ac:dyDescent="0.25">
      <c r="A284" s="1">
        <v>43333.505393518499</v>
      </c>
      <c r="B284" s="1">
        <v>43333.5072685185</v>
      </c>
      <c r="C284" s="3" t="s">
        <v>142</v>
      </c>
      <c r="D284" s="3"/>
      <c r="E284">
        <v>60</v>
      </c>
      <c r="F284" s="3"/>
      <c r="G284" s="11" t="s">
        <v>375</v>
      </c>
      <c r="I284" s="3"/>
      <c r="J284" s="3" t="s">
        <v>2295</v>
      </c>
      <c r="L284" s="3"/>
      <c r="M284" s="3" t="s">
        <v>146</v>
      </c>
      <c r="O284" s="3"/>
      <c r="P284" s="3" t="s">
        <v>2478</v>
      </c>
      <c r="R284" s="3"/>
      <c r="S284" s="3" t="s">
        <v>935</v>
      </c>
      <c r="U284" s="3"/>
      <c r="V284" s="3" t="s">
        <v>2298</v>
      </c>
      <c r="W284">
        <v>20</v>
      </c>
      <c r="X284" s="3"/>
      <c r="Y284" s="3" t="s">
        <v>2299</v>
      </c>
      <c r="Z284">
        <v>20</v>
      </c>
      <c r="AA284" s="3"/>
      <c r="AB284" s="3" t="s">
        <v>2304</v>
      </c>
      <c r="AC284">
        <v>20</v>
      </c>
      <c r="AD284" s="3"/>
      <c r="AE284" s="3" t="s">
        <v>2311</v>
      </c>
      <c r="AF284">
        <v>0</v>
      </c>
      <c r="AG284" s="3"/>
      <c r="AH284" s="3" t="s">
        <v>2310</v>
      </c>
      <c r="AI284">
        <v>0</v>
      </c>
      <c r="AJ284" s="3"/>
      <c r="AK284" s="3"/>
      <c r="AM284" s="3"/>
    </row>
    <row r="285" spans="1:39" x14ac:dyDescent="0.25">
      <c r="A285" s="1">
        <v>43333.507592592599</v>
      </c>
      <c r="B285" s="1">
        <v>43333.508391203701</v>
      </c>
      <c r="C285" s="3" t="s">
        <v>142</v>
      </c>
      <c r="D285" s="3"/>
      <c r="E285">
        <v>60</v>
      </c>
      <c r="F285" s="3"/>
      <c r="G285" s="11" t="s">
        <v>375</v>
      </c>
      <c r="I285" s="3"/>
      <c r="J285" s="3" t="s">
        <v>2295</v>
      </c>
      <c r="L285" s="3"/>
      <c r="M285" s="3" t="s">
        <v>146</v>
      </c>
      <c r="O285" s="3"/>
      <c r="P285" s="3" t="s">
        <v>2478</v>
      </c>
      <c r="R285" s="3"/>
      <c r="S285" s="3" t="s">
        <v>2434</v>
      </c>
      <c r="U285" s="3"/>
      <c r="V285" s="3" t="s">
        <v>2298</v>
      </c>
      <c r="W285">
        <v>20</v>
      </c>
      <c r="X285" s="3"/>
      <c r="Y285" s="3" t="s">
        <v>2309</v>
      </c>
      <c r="Z285">
        <v>0</v>
      </c>
      <c r="AA285" s="3"/>
      <c r="AB285" s="3" t="s">
        <v>2304</v>
      </c>
      <c r="AC285">
        <v>20</v>
      </c>
      <c r="AD285" s="3"/>
      <c r="AE285" s="3" t="s">
        <v>2319</v>
      </c>
      <c r="AF285">
        <v>0</v>
      </c>
      <c r="AG285" s="3"/>
      <c r="AH285" s="3" t="s">
        <v>2302</v>
      </c>
      <c r="AI285">
        <v>20</v>
      </c>
      <c r="AJ285" s="3"/>
      <c r="AK285" s="3"/>
      <c r="AM285" s="3"/>
    </row>
    <row r="286" spans="1:39" x14ac:dyDescent="0.25">
      <c r="A286" s="1">
        <v>43334.407025462999</v>
      </c>
      <c r="B286" s="1">
        <v>43334.408263888901</v>
      </c>
      <c r="C286" s="3" t="s">
        <v>142</v>
      </c>
      <c r="D286" s="3"/>
      <c r="E286">
        <v>100</v>
      </c>
      <c r="F286" s="3"/>
      <c r="G286" s="11" t="s">
        <v>347</v>
      </c>
      <c r="I286" s="3"/>
      <c r="J286" s="3" t="s">
        <v>2295</v>
      </c>
      <c r="L286" s="3"/>
      <c r="M286" s="3" t="s">
        <v>336</v>
      </c>
      <c r="O286" s="3"/>
      <c r="P286" s="3" t="s">
        <v>2537</v>
      </c>
      <c r="R286" s="3"/>
      <c r="S286" s="3" t="s">
        <v>339</v>
      </c>
      <c r="U286" s="3"/>
      <c r="V286" s="3" t="s">
        <v>2298</v>
      </c>
      <c r="W286">
        <v>20</v>
      </c>
      <c r="X286" s="3"/>
      <c r="Y286" s="3" t="s">
        <v>2299</v>
      </c>
      <c r="Z286">
        <v>20</v>
      </c>
      <c r="AA286" s="3"/>
      <c r="AB286" s="3" t="s">
        <v>2304</v>
      </c>
      <c r="AC286">
        <v>20</v>
      </c>
      <c r="AD286" s="3"/>
      <c r="AE286" s="3" t="s">
        <v>2301</v>
      </c>
      <c r="AF286">
        <v>20</v>
      </c>
      <c r="AG286" s="3"/>
      <c r="AH286" s="3" t="s">
        <v>2302</v>
      </c>
      <c r="AI286">
        <v>20</v>
      </c>
      <c r="AJ286" s="3"/>
      <c r="AK286" s="3"/>
      <c r="AM286" s="3"/>
    </row>
    <row r="287" spans="1:39" x14ac:dyDescent="0.25">
      <c r="A287" s="1">
        <v>43334.408333333296</v>
      </c>
      <c r="B287" s="1">
        <v>43334.408888888902</v>
      </c>
      <c r="C287" s="3" t="s">
        <v>142</v>
      </c>
      <c r="D287" s="3"/>
      <c r="E287">
        <v>60</v>
      </c>
      <c r="F287" s="3"/>
      <c r="G287" s="11" t="s">
        <v>347</v>
      </c>
      <c r="I287" s="3"/>
      <c r="J287" s="3" t="s">
        <v>2295</v>
      </c>
      <c r="L287" s="3"/>
      <c r="M287" s="3" t="s">
        <v>336</v>
      </c>
      <c r="O287" s="3"/>
      <c r="P287" s="3" t="s">
        <v>2538</v>
      </c>
      <c r="R287" s="3"/>
      <c r="S287" s="3" t="s">
        <v>935</v>
      </c>
      <c r="U287" s="3"/>
      <c r="V287" s="3" t="s">
        <v>2298</v>
      </c>
      <c r="W287">
        <v>20</v>
      </c>
      <c r="X287" s="3"/>
      <c r="Y287" s="3" t="s">
        <v>2309</v>
      </c>
      <c r="Z287">
        <v>0</v>
      </c>
      <c r="AA287" s="3"/>
      <c r="AB287" s="3" t="s">
        <v>2304</v>
      </c>
      <c r="AC287">
        <v>20</v>
      </c>
      <c r="AD287" s="3"/>
      <c r="AE287" s="3" t="s">
        <v>2311</v>
      </c>
      <c r="AF287">
        <v>0</v>
      </c>
      <c r="AG287" s="3"/>
      <c r="AH287" s="3" t="s">
        <v>2302</v>
      </c>
      <c r="AI287">
        <v>20</v>
      </c>
      <c r="AJ287" s="3"/>
      <c r="AK287" s="3"/>
      <c r="AM287" s="3"/>
    </row>
    <row r="288" spans="1:39" x14ac:dyDescent="0.25">
      <c r="A288" s="1">
        <v>43334.4089467593</v>
      </c>
      <c r="B288" s="1">
        <v>43334.409456018497</v>
      </c>
      <c r="C288" s="3" t="s">
        <v>142</v>
      </c>
      <c r="D288" s="3"/>
      <c r="E288">
        <v>40</v>
      </c>
      <c r="F288" s="3"/>
      <c r="G288" s="11" t="s">
        <v>347</v>
      </c>
      <c r="I288" s="3"/>
      <c r="J288" s="3" t="s">
        <v>2295</v>
      </c>
      <c r="L288" s="3"/>
      <c r="M288" s="3" t="s">
        <v>336</v>
      </c>
      <c r="O288" s="3"/>
      <c r="P288" s="3" t="s">
        <v>2539</v>
      </c>
      <c r="R288" s="3"/>
      <c r="S288" s="3" t="s">
        <v>339</v>
      </c>
      <c r="U288" s="3"/>
      <c r="V288" s="3" t="s">
        <v>2298</v>
      </c>
      <c r="W288">
        <v>20</v>
      </c>
      <c r="X288" s="3"/>
      <c r="Y288" s="3" t="s">
        <v>2353</v>
      </c>
      <c r="Z288">
        <v>0</v>
      </c>
      <c r="AA288" s="3"/>
      <c r="AB288" s="3" t="s">
        <v>2304</v>
      </c>
      <c r="AC288">
        <v>20</v>
      </c>
      <c r="AD288" s="3"/>
      <c r="AE288" s="3" t="s">
        <v>2311</v>
      </c>
      <c r="AF288">
        <v>0</v>
      </c>
      <c r="AG288" s="3"/>
      <c r="AH288" s="3" t="s">
        <v>2312</v>
      </c>
      <c r="AI288">
        <v>0</v>
      </c>
      <c r="AJ288" s="3"/>
      <c r="AK288" s="3"/>
      <c r="AM288" s="3"/>
    </row>
    <row r="289" spans="1:39" x14ac:dyDescent="0.25">
      <c r="A289" s="1">
        <v>43334.409513888902</v>
      </c>
      <c r="B289" s="1">
        <v>43334.410034722197</v>
      </c>
      <c r="C289" s="3" t="s">
        <v>142</v>
      </c>
      <c r="D289" s="3"/>
      <c r="E289">
        <v>80</v>
      </c>
      <c r="F289" s="3"/>
      <c r="G289" s="11" t="s">
        <v>347</v>
      </c>
      <c r="I289" s="3"/>
      <c r="J289" s="3" t="s">
        <v>2295</v>
      </c>
      <c r="L289" s="3"/>
      <c r="M289" s="3" t="s">
        <v>336</v>
      </c>
      <c r="O289" s="3"/>
      <c r="P289" s="3" t="s">
        <v>2540</v>
      </c>
      <c r="R289" s="3"/>
      <c r="S289" s="3" t="s">
        <v>2421</v>
      </c>
      <c r="U289" s="3"/>
      <c r="V289" s="3" t="s">
        <v>2298</v>
      </c>
      <c r="W289">
        <v>20</v>
      </c>
      <c r="X289" s="3"/>
      <c r="Y289" s="3" t="s">
        <v>2299</v>
      </c>
      <c r="Z289">
        <v>20</v>
      </c>
      <c r="AA289" s="3"/>
      <c r="AB289" s="3" t="s">
        <v>2300</v>
      </c>
      <c r="AC289">
        <v>0</v>
      </c>
      <c r="AD289" s="3"/>
      <c r="AE289" s="3" t="s">
        <v>2301</v>
      </c>
      <c r="AF289">
        <v>20</v>
      </c>
      <c r="AG289" s="3"/>
      <c r="AH289" s="3" t="s">
        <v>2302</v>
      </c>
      <c r="AI289">
        <v>20</v>
      </c>
      <c r="AJ289" s="3"/>
      <c r="AK289" s="3"/>
      <c r="AM289" s="3"/>
    </row>
    <row r="290" spans="1:39" x14ac:dyDescent="0.25">
      <c r="A290" s="1">
        <v>43334.410185185203</v>
      </c>
      <c r="B290" s="1">
        <v>43334.410624999997</v>
      </c>
      <c r="C290" s="3" t="s">
        <v>142</v>
      </c>
      <c r="D290" s="3"/>
      <c r="E290">
        <v>40</v>
      </c>
      <c r="F290" s="3"/>
      <c r="G290" s="11" t="s">
        <v>347</v>
      </c>
      <c r="I290" s="3"/>
      <c r="J290" s="3" t="s">
        <v>2295</v>
      </c>
      <c r="L290" s="3"/>
      <c r="M290" s="3" t="s">
        <v>336</v>
      </c>
      <c r="O290" s="3"/>
      <c r="P290" s="3" t="s">
        <v>2537</v>
      </c>
      <c r="R290" s="3"/>
      <c r="S290" s="3" t="s">
        <v>2421</v>
      </c>
      <c r="U290" s="3"/>
      <c r="V290" s="3" t="s">
        <v>2373</v>
      </c>
      <c r="W290">
        <v>0</v>
      </c>
      <c r="X290" s="3"/>
      <c r="Y290" s="3" t="s">
        <v>2299</v>
      </c>
      <c r="Z290">
        <v>20</v>
      </c>
      <c r="AA290" s="3"/>
      <c r="AB290" s="3" t="s">
        <v>2304</v>
      </c>
      <c r="AC290">
        <v>20</v>
      </c>
      <c r="AD290" s="3"/>
      <c r="AE290" s="3" t="s">
        <v>2311</v>
      </c>
      <c r="AF290">
        <v>0</v>
      </c>
      <c r="AG290" s="3"/>
      <c r="AH290" s="3" t="s">
        <v>2310</v>
      </c>
      <c r="AI290">
        <v>0</v>
      </c>
      <c r="AJ290" s="3"/>
      <c r="AK290" s="3"/>
      <c r="AM290" s="3"/>
    </row>
    <row r="291" spans="1:39" x14ac:dyDescent="0.25">
      <c r="A291" s="1">
        <v>43334.410902777803</v>
      </c>
      <c r="B291" s="1">
        <v>43334.411782407398</v>
      </c>
      <c r="C291" s="3" t="s">
        <v>142</v>
      </c>
      <c r="D291" s="3"/>
      <c r="E291">
        <v>100</v>
      </c>
      <c r="F291" s="3"/>
      <c r="G291" s="11" t="s">
        <v>347</v>
      </c>
      <c r="I291" s="3"/>
      <c r="J291" s="3" t="s">
        <v>2295</v>
      </c>
      <c r="L291" s="3"/>
      <c r="M291" s="3" t="s">
        <v>336</v>
      </c>
      <c r="O291" s="3"/>
      <c r="P291" s="3" t="s">
        <v>2537</v>
      </c>
      <c r="R291" s="3"/>
      <c r="S291" s="3" t="s">
        <v>339</v>
      </c>
      <c r="U291" s="3"/>
      <c r="V291" s="3" t="s">
        <v>2298</v>
      </c>
      <c r="W291">
        <v>20</v>
      </c>
      <c r="X291" s="3"/>
      <c r="Y291" s="3" t="s">
        <v>2299</v>
      </c>
      <c r="Z291">
        <v>20</v>
      </c>
      <c r="AA291" s="3"/>
      <c r="AB291" s="3" t="s">
        <v>2304</v>
      </c>
      <c r="AC291">
        <v>20</v>
      </c>
      <c r="AD291" s="3"/>
      <c r="AE291" s="3" t="s">
        <v>2301</v>
      </c>
      <c r="AF291">
        <v>20</v>
      </c>
      <c r="AG291" s="3"/>
      <c r="AH291" s="3" t="s">
        <v>2302</v>
      </c>
      <c r="AI291">
        <v>20</v>
      </c>
      <c r="AJ291" s="3"/>
      <c r="AK291" s="3"/>
      <c r="AM291" s="3"/>
    </row>
    <row r="292" spans="1:39" x14ac:dyDescent="0.25">
      <c r="A292" s="1">
        <v>43334.411840277797</v>
      </c>
      <c r="B292" s="1">
        <v>43334.412256944401</v>
      </c>
      <c r="C292" s="3" t="s">
        <v>142</v>
      </c>
      <c r="D292" s="3"/>
      <c r="E292">
        <v>100</v>
      </c>
      <c r="F292" s="3"/>
      <c r="G292" s="11" t="s">
        <v>347</v>
      </c>
      <c r="I292" s="3"/>
      <c r="J292" s="3" t="s">
        <v>2295</v>
      </c>
      <c r="L292" s="3"/>
      <c r="M292" s="3" t="s">
        <v>336</v>
      </c>
      <c r="O292" s="3"/>
      <c r="P292" s="3" t="s">
        <v>2537</v>
      </c>
      <c r="R292" s="3"/>
      <c r="S292" s="3" t="s">
        <v>339</v>
      </c>
      <c r="U292" s="3"/>
      <c r="V292" s="3" t="s">
        <v>2298</v>
      </c>
      <c r="W292">
        <v>20</v>
      </c>
      <c r="X292" s="3"/>
      <c r="Y292" s="3" t="s">
        <v>2299</v>
      </c>
      <c r="Z292">
        <v>20</v>
      </c>
      <c r="AA292" s="3"/>
      <c r="AB292" s="3" t="s">
        <v>2304</v>
      </c>
      <c r="AC292">
        <v>20</v>
      </c>
      <c r="AD292" s="3"/>
      <c r="AE292" s="3" t="s">
        <v>2301</v>
      </c>
      <c r="AF292">
        <v>20</v>
      </c>
      <c r="AG292" s="3"/>
      <c r="AH292" s="3" t="s">
        <v>2302</v>
      </c>
      <c r="AI292">
        <v>20</v>
      </c>
      <c r="AJ292" s="3"/>
      <c r="AK292" s="3"/>
      <c r="AM292" s="3"/>
    </row>
    <row r="293" spans="1:39" x14ac:dyDescent="0.25">
      <c r="A293" s="1">
        <v>43334.4143287037</v>
      </c>
      <c r="B293" s="1">
        <v>43334.414895833303</v>
      </c>
      <c r="C293" s="3" t="s">
        <v>142</v>
      </c>
      <c r="D293" s="3"/>
      <c r="E293">
        <v>100</v>
      </c>
      <c r="F293" s="3"/>
      <c r="G293" s="11" t="s">
        <v>347</v>
      </c>
      <c r="I293" s="3"/>
      <c r="J293" s="3" t="s">
        <v>2295</v>
      </c>
      <c r="L293" s="3"/>
      <c r="M293" s="3" t="s">
        <v>336</v>
      </c>
      <c r="O293" s="3"/>
      <c r="P293" s="3" t="s">
        <v>2541</v>
      </c>
      <c r="R293" s="3"/>
      <c r="S293" s="3" t="s">
        <v>259</v>
      </c>
      <c r="U293" s="3"/>
      <c r="V293" s="3" t="s">
        <v>2298</v>
      </c>
      <c r="W293">
        <v>20</v>
      </c>
      <c r="X293" s="3"/>
      <c r="Y293" s="3" t="s">
        <v>2299</v>
      </c>
      <c r="Z293">
        <v>20</v>
      </c>
      <c r="AA293" s="3"/>
      <c r="AB293" s="3" t="s">
        <v>2304</v>
      </c>
      <c r="AC293">
        <v>20</v>
      </c>
      <c r="AD293" s="3"/>
      <c r="AE293" s="3" t="s">
        <v>2301</v>
      </c>
      <c r="AF293">
        <v>20</v>
      </c>
      <c r="AG293" s="3"/>
      <c r="AH293" s="3" t="s">
        <v>2302</v>
      </c>
      <c r="AI293">
        <v>20</v>
      </c>
      <c r="AJ293" s="3"/>
      <c r="AK293" s="3"/>
      <c r="AM293" s="3"/>
    </row>
    <row r="294" spans="1:39" x14ac:dyDescent="0.25">
      <c r="A294" s="1">
        <v>43334.415416666699</v>
      </c>
      <c r="B294" s="1">
        <v>43334.416481481501</v>
      </c>
      <c r="C294" s="3" t="s">
        <v>142</v>
      </c>
      <c r="D294" s="3"/>
      <c r="E294">
        <v>80</v>
      </c>
      <c r="F294" s="3"/>
      <c r="G294" s="11" t="s">
        <v>347</v>
      </c>
      <c r="I294" s="3"/>
      <c r="J294" s="3" t="s">
        <v>2295</v>
      </c>
      <c r="L294" s="3"/>
      <c r="M294" s="3" t="s">
        <v>336</v>
      </c>
      <c r="O294" s="3"/>
      <c r="P294" s="3" t="s">
        <v>2542</v>
      </c>
      <c r="R294" s="3"/>
      <c r="S294" s="3" t="s">
        <v>190</v>
      </c>
      <c r="U294" s="3"/>
      <c r="V294" s="3" t="s">
        <v>2298</v>
      </c>
      <c r="W294">
        <v>20</v>
      </c>
      <c r="X294" s="3"/>
      <c r="Y294" s="3" t="s">
        <v>2299</v>
      </c>
      <c r="Z294">
        <v>20</v>
      </c>
      <c r="AA294" s="3"/>
      <c r="AB294" s="3" t="s">
        <v>2304</v>
      </c>
      <c r="AC294">
        <v>20</v>
      </c>
      <c r="AD294" s="3"/>
      <c r="AE294" s="3" t="s">
        <v>2301</v>
      </c>
      <c r="AF294">
        <v>20</v>
      </c>
      <c r="AG294" s="3"/>
      <c r="AH294" s="3" t="s">
        <v>2310</v>
      </c>
      <c r="AI294">
        <v>0</v>
      </c>
      <c r="AJ294" s="3"/>
      <c r="AK294" s="3"/>
      <c r="AM294" s="3"/>
    </row>
    <row r="295" spans="1:39" x14ac:dyDescent="0.25">
      <c r="A295" s="1">
        <v>43334.4168055556</v>
      </c>
      <c r="B295" s="1">
        <v>43334.418090277803</v>
      </c>
      <c r="C295" s="3" t="s">
        <v>142</v>
      </c>
      <c r="D295" s="3"/>
      <c r="E295">
        <v>80</v>
      </c>
      <c r="F295" s="3"/>
      <c r="G295" s="11" t="s">
        <v>347</v>
      </c>
      <c r="I295" s="3"/>
      <c r="J295" s="3" t="s">
        <v>2295</v>
      </c>
      <c r="L295" s="3"/>
      <c r="M295" s="3" t="s">
        <v>336</v>
      </c>
      <c r="O295" s="3"/>
      <c r="P295" s="3" t="s">
        <v>2542</v>
      </c>
      <c r="R295" s="3"/>
      <c r="S295" s="3" t="s">
        <v>190</v>
      </c>
      <c r="U295" s="3"/>
      <c r="V295" s="3" t="s">
        <v>2298</v>
      </c>
      <c r="W295">
        <v>20</v>
      </c>
      <c r="X295" s="3"/>
      <c r="Y295" s="3" t="s">
        <v>2299</v>
      </c>
      <c r="Z295">
        <v>20</v>
      </c>
      <c r="AA295" s="3"/>
      <c r="AB295" s="3" t="s">
        <v>2304</v>
      </c>
      <c r="AC295">
        <v>20</v>
      </c>
      <c r="AD295" s="3"/>
      <c r="AE295" s="3" t="s">
        <v>2319</v>
      </c>
      <c r="AF295">
        <v>0</v>
      </c>
      <c r="AG295" s="3"/>
      <c r="AH295" s="3" t="s">
        <v>2302</v>
      </c>
      <c r="AI295">
        <v>20</v>
      </c>
      <c r="AJ295" s="3"/>
      <c r="AK295" s="3"/>
      <c r="AM295" s="3"/>
    </row>
    <row r="296" spans="1:39" x14ac:dyDescent="0.25">
      <c r="A296" s="1">
        <v>43334.418206018498</v>
      </c>
      <c r="B296" s="1">
        <v>43334.418634259302</v>
      </c>
      <c r="C296" s="3" t="s">
        <v>142</v>
      </c>
      <c r="D296" s="3"/>
      <c r="E296">
        <v>100</v>
      </c>
      <c r="F296" s="3"/>
      <c r="G296" s="11" t="s">
        <v>347</v>
      </c>
      <c r="I296" s="3"/>
      <c r="J296" s="3" t="s">
        <v>2295</v>
      </c>
      <c r="L296" s="3"/>
      <c r="M296" s="3" t="s">
        <v>336</v>
      </c>
      <c r="O296" s="3"/>
      <c r="P296" s="3" t="s">
        <v>2543</v>
      </c>
      <c r="R296" s="3"/>
      <c r="S296" s="3" t="s">
        <v>190</v>
      </c>
      <c r="U296" s="3"/>
      <c r="V296" s="3" t="s">
        <v>2298</v>
      </c>
      <c r="W296">
        <v>20</v>
      </c>
      <c r="X296" s="3"/>
      <c r="Y296" s="3" t="s">
        <v>2299</v>
      </c>
      <c r="Z296">
        <v>20</v>
      </c>
      <c r="AA296" s="3"/>
      <c r="AB296" s="3" t="s">
        <v>2304</v>
      </c>
      <c r="AC296">
        <v>20</v>
      </c>
      <c r="AD296" s="3"/>
      <c r="AE296" s="3" t="s">
        <v>2301</v>
      </c>
      <c r="AF296">
        <v>20</v>
      </c>
      <c r="AG296" s="3"/>
      <c r="AH296" s="3" t="s">
        <v>2302</v>
      </c>
      <c r="AI296">
        <v>20</v>
      </c>
      <c r="AJ296" s="3"/>
      <c r="AK296" s="3"/>
      <c r="AM296" s="3"/>
    </row>
    <row r="297" spans="1:39" x14ac:dyDescent="0.25">
      <c r="A297" s="1">
        <v>43334.418692129599</v>
      </c>
      <c r="B297" s="1">
        <v>43334.419814814799</v>
      </c>
      <c r="C297" s="3" t="s">
        <v>142</v>
      </c>
      <c r="D297" s="3"/>
      <c r="E297">
        <v>100</v>
      </c>
      <c r="F297" s="3"/>
      <c r="G297" s="11" t="s">
        <v>347</v>
      </c>
      <c r="I297" s="3"/>
      <c r="J297" s="3" t="s">
        <v>2295</v>
      </c>
      <c r="L297" s="3"/>
      <c r="M297" s="3" t="s">
        <v>336</v>
      </c>
      <c r="O297" s="3"/>
      <c r="P297" s="3" t="s">
        <v>2544</v>
      </c>
      <c r="R297" s="3"/>
      <c r="S297" s="3" t="s">
        <v>339</v>
      </c>
      <c r="U297" s="3"/>
      <c r="V297" s="3" t="s">
        <v>2298</v>
      </c>
      <c r="W297">
        <v>20</v>
      </c>
      <c r="X297" s="3"/>
      <c r="Y297" s="3" t="s">
        <v>2299</v>
      </c>
      <c r="Z297">
        <v>20</v>
      </c>
      <c r="AA297" s="3"/>
      <c r="AB297" s="3" t="s">
        <v>2304</v>
      </c>
      <c r="AC297">
        <v>20</v>
      </c>
      <c r="AD297" s="3"/>
      <c r="AE297" s="3" t="s">
        <v>2301</v>
      </c>
      <c r="AF297">
        <v>20</v>
      </c>
      <c r="AG297" s="3"/>
      <c r="AH297" s="3" t="s">
        <v>2302</v>
      </c>
      <c r="AI297">
        <v>20</v>
      </c>
      <c r="AJ297" s="3"/>
      <c r="AK297" s="3" t="s">
        <v>2545</v>
      </c>
      <c r="AM297" s="3"/>
    </row>
    <row r="298" spans="1:39" x14ac:dyDescent="0.25">
      <c r="A298" s="1">
        <v>43334.419861111099</v>
      </c>
      <c r="B298" s="1">
        <v>43334.420451388898</v>
      </c>
      <c r="C298" s="3" t="s">
        <v>142</v>
      </c>
      <c r="D298" s="3"/>
      <c r="E298">
        <v>80</v>
      </c>
      <c r="F298" s="3"/>
      <c r="G298" s="11" t="s">
        <v>347</v>
      </c>
      <c r="I298" s="3"/>
      <c r="J298" s="3" t="s">
        <v>2295</v>
      </c>
      <c r="L298" s="3"/>
      <c r="M298" s="3" t="s">
        <v>336</v>
      </c>
      <c r="O298" s="3"/>
      <c r="P298" s="3" t="s">
        <v>2540</v>
      </c>
      <c r="R298" s="3"/>
      <c r="S298" s="3" t="s">
        <v>190</v>
      </c>
      <c r="U298" s="3"/>
      <c r="V298" s="3" t="s">
        <v>2298</v>
      </c>
      <c r="W298">
        <v>20</v>
      </c>
      <c r="X298" s="3"/>
      <c r="Y298" s="3" t="s">
        <v>2309</v>
      </c>
      <c r="Z298">
        <v>0</v>
      </c>
      <c r="AA298" s="3"/>
      <c r="AB298" s="3" t="s">
        <v>2304</v>
      </c>
      <c r="AC298">
        <v>20</v>
      </c>
      <c r="AD298" s="3"/>
      <c r="AE298" s="3" t="s">
        <v>2301</v>
      </c>
      <c r="AF298">
        <v>20</v>
      </c>
      <c r="AG298" s="3"/>
      <c r="AH298" s="3" t="s">
        <v>2302</v>
      </c>
      <c r="AI298">
        <v>20</v>
      </c>
      <c r="AJ298" s="3"/>
      <c r="AK298" s="3"/>
      <c r="AM298" s="3"/>
    </row>
    <row r="299" spans="1:39" x14ac:dyDescent="0.25">
      <c r="A299" s="1">
        <v>43334.420497685198</v>
      </c>
      <c r="B299" s="1">
        <v>43334.420914351896</v>
      </c>
      <c r="C299" s="3" t="s">
        <v>142</v>
      </c>
      <c r="D299" s="3"/>
      <c r="E299">
        <v>60</v>
      </c>
      <c r="F299" s="3"/>
      <c r="G299" s="11" t="s">
        <v>347</v>
      </c>
      <c r="I299" s="3"/>
      <c r="J299" s="3" t="s">
        <v>2295</v>
      </c>
      <c r="L299" s="3"/>
      <c r="M299" s="3" t="s">
        <v>336</v>
      </c>
      <c r="O299" s="3"/>
      <c r="P299" s="3" t="s">
        <v>2546</v>
      </c>
      <c r="R299" s="3"/>
      <c r="S299" s="3" t="s">
        <v>339</v>
      </c>
      <c r="U299" s="3"/>
      <c r="V299" s="3" t="s">
        <v>2298</v>
      </c>
      <c r="W299">
        <v>20</v>
      </c>
      <c r="X299" s="3"/>
      <c r="Y299" s="3" t="s">
        <v>2299</v>
      </c>
      <c r="Z299">
        <v>20</v>
      </c>
      <c r="AA299" s="3"/>
      <c r="AB299" s="3" t="s">
        <v>2304</v>
      </c>
      <c r="AC299">
        <v>20</v>
      </c>
      <c r="AD299" s="3"/>
      <c r="AE299" s="3" t="s">
        <v>2311</v>
      </c>
      <c r="AF299">
        <v>0</v>
      </c>
      <c r="AG299" s="3"/>
      <c r="AH299" s="3" t="s">
        <v>2310</v>
      </c>
      <c r="AI299">
        <v>0</v>
      </c>
      <c r="AJ299" s="3"/>
      <c r="AK299" s="3"/>
      <c r="AM299" s="3"/>
    </row>
    <row r="300" spans="1:39" x14ac:dyDescent="0.25">
      <c r="A300" s="1">
        <v>43334.421053240701</v>
      </c>
      <c r="B300" s="1">
        <v>43334.421759259298</v>
      </c>
      <c r="C300" s="3" t="s">
        <v>142</v>
      </c>
      <c r="D300" s="3"/>
      <c r="E300">
        <v>60</v>
      </c>
      <c r="F300" s="3"/>
      <c r="G300" s="11" t="s">
        <v>347</v>
      </c>
      <c r="I300" s="3"/>
      <c r="J300" s="3" t="s">
        <v>2295</v>
      </c>
      <c r="L300" s="3"/>
      <c r="M300" s="3" t="s">
        <v>336</v>
      </c>
      <c r="O300" s="3"/>
      <c r="P300" s="3" t="s">
        <v>2547</v>
      </c>
      <c r="R300" s="3"/>
      <c r="S300" s="3" t="s">
        <v>2376</v>
      </c>
      <c r="U300" s="3"/>
      <c r="V300" s="3" t="s">
        <v>2298</v>
      </c>
      <c r="W300">
        <v>20</v>
      </c>
      <c r="X300" s="3"/>
      <c r="Y300" s="3" t="s">
        <v>2299</v>
      </c>
      <c r="Z300">
        <v>20</v>
      </c>
      <c r="AA300" s="3"/>
      <c r="AB300" s="3" t="s">
        <v>2304</v>
      </c>
      <c r="AC300">
        <v>20</v>
      </c>
      <c r="AD300" s="3"/>
      <c r="AE300" s="3" t="s">
        <v>2311</v>
      </c>
      <c r="AF300">
        <v>0</v>
      </c>
      <c r="AG300" s="3"/>
      <c r="AH300" s="3" t="s">
        <v>2310</v>
      </c>
      <c r="AI300">
        <v>0</v>
      </c>
      <c r="AJ300" s="3"/>
      <c r="AK300" s="3"/>
      <c r="AM300" s="3"/>
    </row>
    <row r="301" spans="1:39" x14ac:dyDescent="0.25">
      <c r="A301" s="1">
        <v>43334.422986111102</v>
      </c>
      <c r="B301" s="1">
        <v>43334.423553240696</v>
      </c>
      <c r="C301" s="3" t="s">
        <v>142</v>
      </c>
      <c r="D301" s="3"/>
      <c r="E301">
        <v>100</v>
      </c>
      <c r="F301" s="3"/>
      <c r="G301" s="11" t="s">
        <v>347</v>
      </c>
      <c r="I301" s="3"/>
      <c r="J301" s="3" t="s">
        <v>2295</v>
      </c>
      <c r="L301" s="3"/>
      <c r="M301" s="3" t="s">
        <v>336</v>
      </c>
      <c r="O301" s="3"/>
      <c r="P301" s="3" t="s">
        <v>2540</v>
      </c>
      <c r="R301" s="3"/>
      <c r="S301" s="3" t="s">
        <v>2376</v>
      </c>
      <c r="U301" s="3"/>
      <c r="V301" s="3" t="s">
        <v>2298</v>
      </c>
      <c r="W301">
        <v>20</v>
      </c>
      <c r="X301" s="3"/>
      <c r="Y301" s="3" t="s">
        <v>2299</v>
      </c>
      <c r="Z301">
        <v>20</v>
      </c>
      <c r="AA301" s="3"/>
      <c r="AB301" s="3" t="s">
        <v>2304</v>
      </c>
      <c r="AC301">
        <v>20</v>
      </c>
      <c r="AD301" s="3"/>
      <c r="AE301" s="3" t="s">
        <v>2301</v>
      </c>
      <c r="AF301">
        <v>20</v>
      </c>
      <c r="AG301" s="3"/>
      <c r="AH301" s="3" t="s">
        <v>2302</v>
      </c>
      <c r="AI301">
        <v>20</v>
      </c>
      <c r="AJ301" s="3"/>
      <c r="AK301" s="3"/>
      <c r="AM301" s="3"/>
    </row>
    <row r="302" spans="1:39" x14ac:dyDescent="0.25">
      <c r="A302" s="1">
        <v>43334.423622685201</v>
      </c>
      <c r="B302" s="1">
        <v>43334.424849536997</v>
      </c>
      <c r="C302" s="3" t="s">
        <v>142</v>
      </c>
      <c r="D302" s="3"/>
      <c r="E302">
        <v>100</v>
      </c>
      <c r="F302" s="3"/>
      <c r="G302" s="11" t="s">
        <v>347</v>
      </c>
      <c r="I302" s="3"/>
      <c r="J302" s="3" t="s">
        <v>2295</v>
      </c>
      <c r="L302" s="3"/>
      <c r="M302" s="3" t="s">
        <v>336</v>
      </c>
      <c r="O302" s="3"/>
      <c r="P302" s="3" t="s">
        <v>2540</v>
      </c>
      <c r="R302" s="3"/>
      <c r="S302" s="3" t="s">
        <v>339</v>
      </c>
      <c r="U302" s="3"/>
      <c r="V302" s="3" t="s">
        <v>2298</v>
      </c>
      <c r="W302">
        <v>20</v>
      </c>
      <c r="X302" s="3"/>
      <c r="Y302" s="3" t="s">
        <v>2299</v>
      </c>
      <c r="Z302">
        <v>20</v>
      </c>
      <c r="AA302" s="3"/>
      <c r="AB302" s="3" t="s">
        <v>2304</v>
      </c>
      <c r="AC302">
        <v>20</v>
      </c>
      <c r="AD302" s="3"/>
      <c r="AE302" s="3" t="s">
        <v>2301</v>
      </c>
      <c r="AF302">
        <v>20</v>
      </c>
      <c r="AG302" s="3"/>
      <c r="AH302" s="3" t="s">
        <v>2302</v>
      </c>
      <c r="AI302">
        <v>20</v>
      </c>
      <c r="AJ302" s="3"/>
      <c r="AK302" s="3" t="s">
        <v>2548</v>
      </c>
      <c r="AM302" s="3"/>
    </row>
    <row r="303" spans="1:39" x14ac:dyDescent="0.25">
      <c r="A303" s="1">
        <v>43335.329155092601</v>
      </c>
      <c r="B303" s="1">
        <v>43335.332152777803</v>
      </c>
      <c r="C303" s="3" t="s">
        <v>142</v>
      </c>
      <c r="D303" s="3"/>
      <c r="E303">
        <v>100</v>
      </c>
      <c r="F303" s="3"/>
      <c r="G303" s="11" t="s">
        <v>367</v>
      </c>
      <c r="I303" s="3"/>
      <c r="J303" s="3" t="s">
        <v>2295</v>
      </c>
      <c r="L303" s="3"/>
      <c r="M303" s="3" t="s">
        <v>146</v>
      </c>
      <c r="O303" s="3"/>
      <c r="P303" s="3" t="s">
        <v>2306</v>
      </c>
      <c r="R303" s="3"/>
      <c r="S303" s="3" t="s">
        <v>2549</v>
      </c>
      <c r="U303" s="3"/>
      <c r="V303" s="3" t="s">
        <v>2298</v>
      </c>
      <c r="W303">
        <v>20</v>
      </c>
      <c r="X303" s="3"/>
      <c r="Y303" s="3" t="s">
        <v>2299</v>
      </c>
      <c r="Z303">
        <v>20</v>
      </c>
      <c r="AA303" s="3"/>
      <c r="AB303" s="3" t="s">
        <v>2304</v>
      </c>
      <c r="AC303">
        <v>20</v>
      </c>
      <c r="AD303" s="3"/>
      <c r="AE303" s="3" t="s">
        <v>2301</v>
      </c>
      <c r="AF303">
        <v>20</v>
      </c>
      <c r="AG303" s="3"/>
      <c r="AH303" s="3" t="s">
        <v>2302</v>
      </c>
      <c r="AI303">
        <v>20</v>
      </c>
      <c r="AJ303" s="3"/>
      <c r="AK303" s="3"/>
      <c r="AM303" s="3"/>
    </row>
    <row r="304" spans="1:39" x14ac:dyDescent="0.25">
      <c r="A304" s="1">
        <v>43335.4057060185</v>
      </c>
      <c r="B304" s="1">
        <v>43335.412523148101</v>
      </c>
      <c r="C304" s="3" t="s">
        <v>142</v>
      </c>
      <c r="D304" s="3"/>
      <c r="E304">
        <v>100</v>
      </c>
      <c r="F304" s="3"/>
      <c r="G304" s="11" t="s">
        <v>352</v>
      </c>
      <c r="I304" s="3"/>
      <c r="J304" s="3" t="s">
        <v>255</v>
      </c>
      <c r="L304" s="3"/>
      <c r="M304" s="3" t="s">
        <v>146</v>
      </c>
      <c r="O304" s="3"/>
      <c r="P304" s="3" t="s">
        <v>2347</v>
      </c>
      <c r="R304" s="3"/>
      <c r="S304" s="3" t="s">
        <v>2322</v>
      </c>
      <c r="U304" s="3"/>
      <c r="V304" s="3" t="s">
        <v>2298</v>
      </c>
      <c r="W304">
        <v>20</v>
      </c>
      <c r="X304" s="3"/>
      <c r="Y304" s="3" t="s">
        <v>2299</v>
      </c>
      <c r="Z304">
        <v>20</v>
      </c>
      <c r="AA304" s="3"/>
      <c r="AB304" s="3" t="s">
        <v>2304</v>
      </c>
      <c r="AC304">
        <v>20</v>
      </c>
      <c r="AD304" s="3"/>
      <c r="AE304" s="3" t="s">
        <v>2301</v>
      </c>
      <c r="AF304">
        <v>20</v>
      </c>
      <c r="AG304" s="3"/>
      <c r="AH304" s="3" t="s">
        <v>2302</v>
      </c>
      <c r="AI304">
        <v>20</v>
      </c>
      <c r="AJ304" s="3"/>
      <c r="AK304" s="3"/>
      <c r="AM304" s="3"/>
    </row>
    <row r="305" spans="1:39" x14ac:dyDescent="0.25">
      <c r="A305" s="1">
        <v>43335.509398148097</v>
      </c>
      <c r="B305" s="1">
        <v>43335.509988425903</v>
      </c>
      <c r="C305" s="3" t="s">
        <v>142</v>
      </c>
      <c r="D305" s="3"/>
      <c r="E305">
        <v>80</v>
      </c>
      <c r="F305" s="3"/>
      <c r="G305" s="11" t="s">
        <v>347</v>
      </c>
      <c r="I305" s="3"/>
      <c r="J305" s="3" t="s">
        <v>2295</v>
      </c>
      <c r="L305" s="3"/>
      <c r="M305" s="3" t="s">
        <v>336</v>
      </c>
      <c r="O305" s="3"/>
      <c r="P305" s="3" t="s">
        <v>2540</v>
      </c>
      <c r="R305" s="3"/>
      <c r="S305" s="3" t="s">
        <v>2421</v>
      </c>
      <c r="U305" s="3"/>
      <c r="V305" s="3" t="s">
        <v>2298</v>
      </c>
      <c r="W305">
        <v>20</v>
      </c>
      <c r="X305" s="3"/>
      <c r="Y305" s="3" t="s">
        <v>2299</v>
      </c>
      <c r="Z305">
        <v>20</v>
      </c>
      <c r="AA305" s="3"/>
      <c r="AB305" s="3" t="s">
        <v>2304</v>
      </c>
      <c r="AC305">
        <v>20</v>
      </c>
      <c r="AD305" s="3"/>
      <c r="AE305" s="3" t="s">
        <v>2301</v>
      </c>
      <c r="AF305">
        <v>20</v>
      </c>
      <c r="AG305" s="3"/>
      <c r="AH305" s="3" t="s">
        <v>2310</v>
      </c>
      <c r="AI305">
        <v>0</v>
      </c>
      <c r="AJ305" s="3"/>
      <c r="AK305" s="3"/>
      <c r="AM305" s="3"/>
    </row>
    <row r="306" spans="1:39" x14ac:dyDescent="0.25">
      <c r="A306" s="1">
        <v>43335.510138888902</v>
      </c>
      <c r="B306" s="1">
        <v>43335.510914351798</v>
      </c>
      <c r="C306" s="3" t="s">
        <v>142</v>
      </c>
      <c r="D306" s="3"/>
      <c r="E306">
        <v>100</v>
      </c>
      <c r="F306" s="3"/>
      <c r="G306" s="11" t="s">
        <v>347</v>
      </c>
      <c r="I306" s="3"/>
      <c r="J306" s="3" t="s">
        <v>2295</v>
      </c>
      <c r="L306" s="3"/>
      <c r="M306" s="3" t="s">
        <v>336</v>
      </c>
      <c r="O306" s="3"/>
      <c r="P306" s="3" t="s">
        <v>2537</v>
      </c>
      <c r="R306" s="3"/>
      <c r="S306" s="3" t="s">
        <v>2376</v>
      </c>
      <c r="U306" s="3"/>
      <c r="V306" s="3" t="s">
        <v>2298</v>
      </c>
      <c r="W306">
        <v>20</v>
      </c>
      <c r="X306" s="3"/>
      <c r="Y306" s="3" t="s">
        <v>2299</v>
      </c>
      <c r="Z306">
        <v>20</v>
      </c>
      <c r="AA306" s="3"/>
      <c r="AB306" s="3" t="s">
        <v>2304</v>
      </c>
      <c r="AC306">
        <v>20</v>
      </c>
      <c r="AD306" s="3"/>
      <c r="AE306" s="3" t="s">
        <v>2301</v>
      </c>
      <c r="AF306">
        <v>20</v>
      </c>
      <c r="AG306" s="3"/>
      <c r="AH306" s="3" t="s">
        <v>2302</v>
      </c>
      <c r="AI306">
        <v>20</v>
      </c>
      <c r="AJ306" s="3"/>
      <c r="AK306" s="3"/>
      <c r="AM306" s="3"/>
    </row>
    <row r="307" spans="1:39" x14ac:dyDescent="0.25">
      <c r="A307" s="1">
        <v>43335.510995370401</v>
      </c>
      <c r="B307" s="1">
        <v>43335.511539351901</v>
      </c>
      <c r="C307" s="3" t="s">
        <v>142</v>
      </c>
      <c r="D307" s="3"/>
      <c r="E307">
        <v>80</v>
      </c>
      <c r="F307" s="3"/>
      <c r="G307" s="11" t="s">
        <v>347</v>
      </c>
      <c r="I307" s="3"/>
      <c r="J307" s="3" t="s">
        <v>2295</v>
      </c>
      <c r="L307" s="3"/>
      <c r="M307" s="3" t="s">
        <v>336</v>
      </c>
      <c r="O307" s="3"/>
      <c r="P307" s="3" t="s">
        <v>2550</v>
      </c>
      <c r="R307" s="3"/>
      <c r="S307" s="3" t="s">
        <v>339</v>
      </c>
      <c r="U307" s="3"/>
      <c r="V307" s="3" t="s">
        <v>2298</v>
      </c>
      <c r="W307">
        <v>20</v>
      </c>
      <c r="X307" s="3"/>
      <c r="Y307" s="3" t="s">
        <v>2299</v>
      </c>
      <c r="Z307">
        <v>20</v>
      </c>
      <c r="AA307" s="3"/>
      <c r="AB307" s="3" t="s">
        <v>2304</v>
      </c>
      <c r="AC307">
        <v>20</v>
      </c>
      <c r="AD307" s="3"/>
      <c r="AE307" s="3" t="s">
        <v>2301</v>
      </c>
      <c r="AF307">
        <v>20</v>
      </c>
      <c r="AG307" s="3"/>
      <c r="AH307" s="3" t="s">
        <v>2310</v>
      </c>
      <c r="AI307">
        <v>0</v>
      </c>
      <c r="AJ307" s="3"/>
      <c r="AK307" s="3"/>
      <c r="AM307" s="3"/>
    </row>
    <row r="308" spans="1:39" x14ac:dyDescent="0.25">
      <c r="A308" s="1">
        <v>43335.555324074099</v>
      </c>
      <c r="B308" s="1">
        <v>43335.556493055599</v>
      </c>
      <c r="C308" s="3" t="s">
        <v>142</v>
      </c>
      <c r="D308" s="3"/>
      <c r="E308">
        <v>100</v>
      </c>
      <c r="F308" s="3"/>
      <c r="G308" s="11" t="s">
        <v>331</v>
      </c>
      <c r="I308" s="3"/>
      <c r="J308" s="3" t="s">
        <v>2295</v>
      </c>
      <c r="L308" s="3"/>
      <c r="M308" s="3" t="s">
        <v>146</v>
      </c>
      <c r="O308" s="3"/>
      <c r="P308" s="3" t="s">
        <v>2551</v>
      </c>
      <c r="R308" s="3"/>
      <c r="S308" s="3" t="s">
        <v>2337</v>
      </c>
      <c r="U308" s="3"/>
      <c r="V308" s="3" t="s">
        <v>2298</v>
      </c>
      <c r="W308">
        <v>20</v>
      </c>
      <c r="X308" s="3"/>
      <c r="Y308" s="3" t="s">
        <v>2299</v>
      </c>
      <c r="Z308">
        <v>20</v>
      </c>
      <c r="AA308" s="3"/>
      <c r="AB308" s="3" t="s">
        <v>2304</v>
      </c>
      <c r="AC308">
        <v>20</v>
      </c>
      <c r="AD308" s="3"/>
      <c r="AE308" s="3" t="s">
        <v>2301</v>
      </c>
      <c r="AF308">
        <v>20</v>
      </c>
      <c r="AG308" s="3"/>
      <c r="AH308" s="3" t="s">
        <v>2302</v>
      </c>
      <c r="AI308">
        <v>20</v>
      </c>
      <c r="AJ308" s="3"/>
      <c r="AK308" s="3" t="s">
        <v>2552</v>
      </c>
      <c r="AM308" s="3"/>
    </row>
    <row r="309" spans="1:39" x14ac:dyDescent="0.25">
      <c r="A309" s="1">
        <v>43335.556608796302</v>
      </c>
      <c r="B309" s="1">
        <v>43335.557106481501</v>
      </c>
      <c r="C309" s="3" t="s">
        <v>142</v>
      </c>
      <c r="D309" s="3"/>
      <c r="E309">
        <v>80</v>
      </c>
      <c r="F309" s="3"/>
      <c r="G309" s="11" t="s">
        <v>331</v>
      </c>
      <c r="I309" s="3"/>
      <c r="J309" s="3" t="s">
        <v>2295</v>
      </c>
      <c r="L309" s="3"/>
      <c r="M309" s="3" t="s">
        <v>146</v>
      </c>
      <c r="O309" s="3"/>
      <c r="P309" s="3" t="s">
        <v>2507</v>
      </c>
      <c r="R309" s="3"/>
      <c r="S309" s="3" t="s">
        <v>2337</v>
      </c>
      <c r="U309" s="3"/>
      <c r="V309" s="3" t="s">
        <v>2298</v>
      </c>
      <c r="W309">
        <v>20</v>
      </c>
      <c r="X309" s="3"/>
      <c r="Y309" s="3" t="s">
        <v>2299</v>
      </c>
      <c r="Z309">
        <v>20</v>
      </c>
      <c r="AA309" s="3"/>
      <c r="AB309" s="3" t="s">
        <v>2300</v>
      </c>
      <c r="AC309">
        <v>0</v>
      </c>
      <c r="AD309" s="3"/>
      <c r="AE309" s="3" t="s">
        <v>2301</v>
      </c>
      <c r="AF309">
        <v>20</v>
      </c>
      <c r="AG309" s="3"/>
      <c r="AH309" s="3" t="s">
        <v>2302</v>
      </c>
      <c r="AI309">
        <v>20</v>
      </c>
      <c r="AJ309" s="3"/>
      <c r="AK309" s="3" t="s">
        <v>331</v>
      </c>
      <c r="AM309" s="3"/>
    </row>
    <row r="310" spans="1:39" x14ac:dyDescent="0.25">
      <c r="A310" s="1">
        <v>43335.557164351798</v>
      </c>
      <c r="B310" s="1">
        <v>43335.557673611103</v>
      </c>
      <c r="C310" s="3" t="s">
        <v>142</v>
      </c>
      <c r="D310" s="3"/>
      <c r="E310">
        <v>100</v>
      </c>
      <c r="F310" s="3"/>
      <c r="G310" s="11" t="s">
        <v>331</v>
      </c>
      <c r="I310" s="3"/>
      <c r="J310" s="3" t="s">
        <v>2295</v>
      </c>
      <c r="L310" s="3"/>
      <c r="M310" s="3" t="s">
        <v>146</v>
      </c>
      <c r="O310" s="3"/>
      <c r="P310" s="3" t="s">
        <v>2553</v>
      </c>
      <c r="R310" s="3"/>
      <c r="S310" s="3" t="s">
        <v>162</v>
      </c>
      <c r="U310" s="3"/>
      <c r="V310" s="3" t="s">
        <v>2298</v>
      </c>
      <c r="W310">
        <v>20</v>
      </c>
      <c r="X310" s="3"/>
      <c r="Y310" s="3" t="s">
        <v>2299</v>
      </c>
      <c r="Z310">
        <v>20</v>
      </c>
      <c r="AA310" s="3"/>
      <c r="AB310" s="3" t="s">
        <v>2304</v>
      </c>
      <c r="AC310">
        <v>20</v>
      </c>
      <c r="AD310" s="3"/>
      <c r="AE310" s="3" t="s">
        <v>2301</v>
      </c>
      <c r="AF310">
        <v>20</v>
      </c>
      <c r="AG310" s="3"/>
      <c r="AH310" s="3" t="s">
        <v>2302</v>
      </c>
      <c r="AI310">
        <v>20</v>
      </c>
      <c r="AJ310" s="3"/>
      <c r="AK310" s="3"/>
      <c r="AM310" s="3"/>
    </row>
    <row r="311" spans="1:39" x14ac:dyDescent="0.25">
      <c r="A311" s="1">
        <v>43335.557731481502</v>
      </c>
      <c r="B311" s="1">
        <v>43335.558055555601</v>
      </c>
      <c r="C311" s="3" t="s">
        <v>142</v>
      </c>
      <c r="D311" s="3"/>
      <c r="E311">
        <v>100</v>
      </c>
      <c r="F311" s="3"/>
      <c r="G311" s="11" t="s">
        <v>331</v>
      </c>
      <c r="I311" s="3"/>
      <c r="J311" s="3" t="s">
        <v>2295</v>
      </c>
      <c r="L311" s="3"/>
      <c r="M311" s="3" t="s">
        <v>146</v>
      </c>
      <c r="O311" s="3"/>
      <c r="P311" s="3" t="s">
        <v>2554</v>
      </c>
      <c r="R311" s="3"/>
      <c r="S311" s="3" t="s">
        <v>162</v>
      </c>
      <c r="U311" s="3"/>
      <c r="V311" s="3" t="s">
        <v>2298</v>
      </c>
      <c r="W311">
        <v>20</v>
      </c>
      <c r="X311" s="3"/>
      <c r="Y311" s="3" t="s">
        <v>2299</v>
      </c>
      <c r="Z311">
        <v>20</v>
      </c>
      <c r="AA311" s="3"/>
      <c r="AB311" s="3" t="s">
        <v>2304</v>
      </c>
      <c r="AC311">
        <v>20</v>
      </c>
      <c r="AD311" s="3"/>
      <c r="AE311" s="3" t="s">
        <v>2301</v>
      </c>
      <c r="AF311">
        <v>20</v>
      </c>
      <c r="AG311" s="3"/>
      <c r="AH311" s="3" t="s">
        <v>2302</v>
      </c>
      <c r="AI311">
        <v>20</v>
      </c>
      <c r="AJ311" s="3"/>
      <c r="AK311" s="3"/>
      <c r="AM311" s="3"/>
    </row>
    <row r="312" spans="1:39" x14ac:dyDescent="0.25">
      <c r="A312" s="1">
        <v>43335.558113425897</v>
      </c>
      <c r="B312" s="1">
        <v>43335.558437500003</v>
      </c>
      <c r="C312" s="3" t="s">
        <v>142</v>
      </c>
      <c r="D312" s="3"/>
      <c r="E312">
        <v>100</v>
      </c>
      <c r="F312" s="3"/>
      <c r="G312" s="11" t="s">
        <v>331</v>
      </c>
      <c r="I312" s="3"/>
      <c r="J312" s="3" t="s">
        <v>2295</v>
      </c>
      <c r="L312" s="3"/>
      <c r="M312" s="3" t="s">
        <v>146</v>
      </c>
      <c r="O312" s="3"/>
      <c r="P312" s="3" t="s">
        <v>2555</v>
      </c>
      <c r="R312" s="3"/>
      <c r="S312" s="3" t="s">
        <v>162</v>
      </c>
      <c r="U312" s="3"/>
      <c r="V312" s="3" t="s">
        <v>2298</v>
      </c>
      <c r="W312">
        <v>20</v>
      </c>
      <c r="X312" s="3"/>
      <c r="Y312" s="3" t="s">
        <v>2299</v>
      </c>
      <c r="Z312">
        <v>20</v>
      </c>
      <c r="AA312" s="3"/>
      <c r="AB312" s="3" t="s">
        <v>2304</v>
      </c>
      <c r="AC312">
        <v>20</v>
      </c>
      <c r="AD312" s="3"/>
      <c r="AE312" s="3" t="s">
        <v>2301</v>
      </c>
      <c r="AF312">
        <v>20</v>
      </c>
      <c r="AG312" s="3"/>
      <c r="AH312" s="3" t="s">
        <v>2302</v>
      </c>
      <c r="AI312">
        <v>20</v>
      </c>
      <c r="AJ312" s="3"/>
      <c r="AK312" s="3"/>
      <c r="AM312" s="3"/>
    </row>
    <row r="313" spans="1:39" x14ac:dyDescent="0.25">
      <c r="A313" s="1">
        <v>43335.567453703698</v>
      </c>
      <c r="B313" s="1">
        <v>43335.568703703699</v>
      </c>
      <c r="C313" s="3" t="s">
        <v>142</v>
      </c>
      <c r="D313" s="3"/>
      <c r="E313">
        <v>40</v>
      </c>
      <c r="F313" s="3"/>
      <c r="G313" s="11" t="s">
        <v>335</v>
      </c>
      <c r="I313" s="3"/>
      <c r="J313" s="3" t="s">
        <v>2295</v>
      </c>
      <c r="L313" s="3"/>
      <c r="M313" s="3" t="s">
        <v>336</v>
      </c>
      <c r="O313" s="3"/>
      <c r="P313" s="3" t="s">
        <v>2556</v>
      </c>
      <c r="R313" s="3"/>
      <c r="S313" s="3" t="s">
        <v>339</v>
      </c>
      <c r="U313" s="3"/>
      <c r="V313" s="3" t="s">
        <v>2298</v>
      </c>
      <c r="W313">
        <v>20</v>
      </c>
      <c r="X313" s="3"/>
      <c r="Y313" s="3" t="s">
        <v>2309</v>
      </c>
      <c r="Z313">
        <v>0</v>
      </c>
      <c r="AA313" s="3"/>
      <c r="AB313" s="3" t="s">
        <v>2304</v>
      </c>
      <c r="AC313">
        <v>20</v>
      </c>
      <c r="AD313" s="3"/>
      <c r="AE313" s="3" t="s">
        <v>2311</v>
      </c>
      <c r="AF313">
        <v>0</v>
      </c>
      <c r="AG313" s="3"/>
      <c r="AH313" s="3" t="s">
        <v>2310</v>
      </c>
      <c r="AI313">
        <v>0</v>
      </c>
      <c r="AJ313" s="3"/>
      <c r="AK313" s="3"/>
      <c r="AM313" s="3"/>
    </row>
    <row r="314" spans="1:39" x14ac:dyDescent="0.25">
      <c r="A314" s="1">
        <v>43335.569178240701</v>
      </c>
      <c r="B314" s="1">
        <v>43335.5700462963</v>
      </c>
      <c r="C314" s="3" t="s">
        <v>142</v>
      </c>
      <c r="D314" s="3"/>
      <c r="E314">
        <v>100</v>
      </c>
      <c r="F314" s="3"/>
      <c r="G314" s="11" t="s">
        <v>335</v>
      </c>
      <c r="I314" s="3"/>
      <c r="J314" s="3" t="s">
        <v>2295</v>
      </c>
      <c r="L314" s="3"/>
      <c r="M314" s="3" t="s">
        <v>336</v>
      </c>
      <c r="O314" s="3"/>
      <c r="P314" s="3" t="s">
        <v>2556</v>
      </c>
      <c r="R314" s="3"/>
      <c r="S314" s="3" t="s">
        <v>2557</v>
      </c>
      <c r="U314" s="3"/>
      <c r="V314" s="3" t="s">
        <v>2298</v>
      </c>
      <c r="W314">
        <v>20</v>
      </c>
      <c r="X314" s="3"/>
      <c r="Y314" s="3" t="s">
        <v>2299</v>
      </c>
      <c r="Z314">
        <v>20</v>
      </c>
      <c r="AA314" s="3"/>
      <c r="AB314" s="3" t="s">
        <v>2304</v>
      </c>
      <c r="AC314">
        <v>20</v>
      </c>
      <c r="AD314" s="3"/>
      <c r="AE314" s="3" t="s">
        <v>2301</v>
      </c>
      <c r="AF314">
        <v>20</v>
      </c>
      <c r="AG314" s="3"/>
      <c r="AH314" s="3" t="s">
        <v>2302</v>
      </c>
      <c r="AI314">
        <v>20</v>
      </c>
      <c r="AJ314" s="3"/>
      <c r="AK314" s="3"/>
      <c r="AM314" s="3"/>
    </row>
    <row r="315" spans="1:39" x14ac:dyDescent="0.25">
      <c r="A315" s="1">
        <v>43335.570243055598</v>
      </c>
      <c r="B315" s="1">
        <v>43335.571828703702</v>
      </c>
      <c r="C315" s="3" t="s">
        <v>142</v>
      </c>
      <c r="D315" s="3"/>
      <c r="E315">
        <v>20</v>
      </c>
      <c r="F315" s="3"/>
      <c r="G315" s="11" t="s">
        <v>335</v>
      </c>
      <c r="I315" s="3"/>
      <c r="J315" s="3" t="s">
        <v>2295</v>
      </c>
      <c r="L315" s="3"/>
      <c r="M315" s="3" t="s">
        <v>336</v>
      </c>
      <c r="O315" s="3"/>
      <c r="P315" s="3" t="s">
        <v>2556</v>
      </c>
      <c r="R315" s="3"/>
      <c r="S315" s="3" t="s">
        <v>2337</v>
      </c>
      <c r="U315" s="3"/>
      <c r="V315" s="3" t="s">
        <v>2298</v>
      </c>
      <c r="W315">
        <v>20</v>
      </c>
      <c r="X315" s="3"/>
      <c r="Y315" s="3" t="s">
        <v>2309</v>
      </c>
      <c r="Z315">
        <v>0</v>
      </c>
      <c r="AA315" s="3"/>
      <c r="AB315" s="3" t="s">
        <v>2300</v>
      </c>
      <c r="AC315">
        <v>0</v>
      </c>
      <c r="AD315" s="3"/>
      <c r="AE315" s="3" t="s">
        <v>2311</v>
      </c>
      <c r="AF315">
        <v>0</v>
      </c>
      <c r="AG315" s="3"/>
      <c r="AH315" s="3" t="s">
        <v>2310</v>
      </c>
      <c r="AI315">
        <v>0</v>
      </c>
      <c r="AJ315" s="3"/>
      <c r="AK315" s="3"/>
      <c r="AM315" s="3"/>
    </row>
    <row r="316" spans="1:39" x14ac:dyDescent="0.25">
      <c r="A316" s="1">
        <v>43335.5719791667</v>
      </c>
      <c r="B316" s="1">
        <v>43335.572407407402</v>
      </c>
      <c r="C316" s="3" t="s">
        <v>142</v>
      </c>
      <c r="D316" s="3"/>
      <c r="E316">
        <v>80</v>
      </c>
      <c r="F316" s="3"/>
      <c r="G316" s="11" t="s">
        <v>335</v>
      </c>
      <c r="I316" s="3"/>
      <c r="J316" s="3" t="s">
        <v>2295</v>
      </c>
      <c r="L316" s="3"/>
      <c r="M316" s="3" t="s">
        <v>336</v>
      </c>
      <c r="O316" s="3"/>
      <c r="P316" s="3" t="s">
        <v>2556</v>
      </c>
      <c r="R316" s="3"/>
      <c r="S316" s="3" t="s">
        <v>2558</v>
      </c>
      <c r="U316" s="3"/>
      <c r="V316" s="3" t="s">
        <v>2298</v>
      </c>
      <c r="W316">
        <v>20</v>
      </c>
      <c r="X316" s="3"/>
      <c r="Y316" s="3" t="s">
        <v>2299</v>
      </c>
      <c r="Z316">
        <v>20</v>
      </c>
      <c r="AA316" s="3"/>
      <c r="AB316" s="3" t="s">
        <v>2304</v>
      </c>
      <c r="AC316">
        <v>20</v>
      </c>
      <c r="AD316" s="3"/>
      <c r="AE316" s="3" t="s">
        <v>2311</v>
      </c>
      <c r="AF316">
        <v>0</v>
      </c>
      <c r="AG316" s="3"/>
      <c r="AH316" s="3" t="s">
        <v>2302</v>
      </c>
      <c r="AI316">
        <v>20</v>
      </c>
      <c r="AJ316" s="3"/>
      <c r="AK316" s="3"/>
      <c r="AM316" s="3"/>
    </row>
    <row r="317" spans="1:39" x14ac:dyDescent="0.25">
      <c r="A317" s="1">
        <v>43335.572615740697</v>
      </c>
      <c r="B317" s="1">
        <v>43335.5730092593</v>
      </c>
      <c r="C317" s="3" t="s">
        <v>142</v>
      </c>
      <c r="D317" s="3"/>
      <c r="E317">
        <v>80</v>
      </c>
      <c r="F317" s="3"/>
      <c r="G317" s="11" t="s">
        <v>335</v>
      </c>
      <c r="I317" s="3"/>
      <c r="J317" s="3" t="s">
        <v>2295</v>
      </c>
      <c r="L317" s="3"/>
      <c r="M317" s="3" t="s">
        <v>336</v>
      </c>
      <c r="O317" s="3"/>
      <c r="P317" s="3" t="s">
        <v>2556</v>
      </c>
      <c r="R317" s="3"/>
      <c r="S317" s="3" t="s">
        <v>2322</v>
      </c>
      <c r="U317" s="3"/>
      <c r="V317" s="3" t="s">
        <v>2298</v>
      </c>
      <c r="W317">
        <v>20</v>
      </c>
      <c r="X317" s="3"/>
      <c r="Y317" s="3" t="s">
        <v>2299</v>
      </c>
      <c r="Z317">
        <v>20</v>
      </c>
      <c r="AA317" s="3"/>
      <c r="AB317" s="3" t="s">
        <v>2364</v>
      </c>
      <c r="AC317">
        <v>0</v>
      </c>
      <c r="AD317" s="3"/>
      <c r="AE317" s="3" t="s">
        <v>2301</v>
      </c>
      <c r="AF317">
        <v>20</v>
      </c>
      <c r="AG317" s="3"/>
      <c r="AH317" s="3" t="s">
        <v>2302</v>
      </c>
      <c r="AI317">
        <v>20</v>
      </c>
      <c r="AJ317" s="3"/>
      <c r="AK317" s="3"/>
      <c r="AM317" s="3"/>
    </row>
    <row r="318" spans="1:39" x14ac:dyDescent="0.25">
      <c r="A318" s="1">
        <v>43335.573171296302</v>
      </c>
      <c r="B318" s="1">
        <v>43335.573576388902</v>
      </c>
      <c r="C318" s="3" t="s">
        <v>142</v>
      </c>
      <c r="D318" s="3"/>
      <c r="E318">
        <v>80</v>
      </c>
      <c r="F318" s="3"/>
      <c r="G318" s="11" t="s">
        <v>335</v>
      </c>
      <c r="I318" s="3"/>
      <c r="J318" s="3" t="s">
        <v>2295</v>
      </c>
      <c r="L318" s="3"/>
      <c r="M318" s="3" t="s">
        <v>336</v>
      </c>
      <c r="O318" s="3"/>
      <c r="P318" s="3" t="s">
        <v>2556</v>
      </c>
      <c r="R318" s="3"/>
      <c r="S318" s="3" t="s">
        <v>2559</v>
      </c>
      <c r="U318" s="3"/>
      <c r="V318" s="3" t="s">
        <v>2298</v>
      </c>
      <c r="W318">
        <v>20</v>
      </c>
      <c r="X318" s="3"/>
      <c r="Y318" s="3" t="s">
        <v>2299</v>
      </c>
      <c r="Z318">
        <v>20</v>
      </c>
      <c r="AA318" s="3"/>
      <c r="AB318" s="3" t="s">
        <v>2304</v>
      </c>
      <c r="AC318">
        <v>20</v>
      </c>
      <c r="AD318" s="3"/>
      <c r="AE318" s="3" t="s">
        <v>2311</v>
      </c>
      <c r="AF318">
        <v>0</v>
      </c>
      <c r="AG318" s="3"/>
      <c r="AH318" s="3" t="s">
        <v>2302</v>
      </c>
      <c r="AI318">
        <v>20</v>
      </c>
      <c r="AJ318" s="3"/>
      <c r="AK318" s="3"/>
      <c r="AM318" s="3"/>
    </row>
    <row r="319" spans="1:39" x14ac:dyDescent="0.25">
      <c r="A319" s="1">
        <v>43335.573750000003</v>
      </c>
      <c r="B319" s="1">
        <v>43335.574120370402</v>
      </c>
      <c r="C319" s="3" t="s">
        <v>142</v>
      </c>
      <c r="D319" s="3"/>
      <c r="E319">
        <v>80</v>
      </c>
      <c r="F319" s="3"/>
      <c r="G319" s="11" t="s">
        <v>335</v>
      </c>
      <c r="I319" s="3"/>
      <c r="J319" s="3" t="s">
        <v>2295</v>
      </c>
      <c r="L319" s="3"/>
      <c r="M319" s="3" t="s">
        <v>336</v>
      </c>
      <c r="O319" s="3"/>
      <c r="P319" s="3" t="s">
        <v>2556</v>
      </c>
      <c r="R319" s="3"/>
      <c r="S319" s="3" t="s">
        <v>2423</v>
      </c>
      <c r="U319" s="3"/>
      <c r="V319" s="3" t="s">
        <v>2298</v>
      </c>
      <c r="W319">
        <v>20</v>
      </c>
      <c r="X319" s="3"/>
      <c r="Y319" s="3" t="s">
        <v>2299</v>
      </c>
      <c r="Z319">
        <v>20</v>
      </c>
      <c r="AA319" s="3"/>
      <c r="AB319" s="3" t="s">
        <v>2304</v>
      </c>
      <c r="AC319">
        <v>20</v>
      </c>
      <c r="AD319" s="3"/>
      <c r="AE319" s="3" t="s">
        <v>2311</v>
      </c>
      <c r="AF319">
        <v>0</v>
      </c>
      <c r="AG319" s="3"/>
      <c r="AH319" s="3" t="s">
        <v>2302</v>
      </c>
      <c r="AI319">
        <v>20</v>
      </c>
      <c r="AJ319" s="3"/>
      <c r="AK319" s="3"/>
      <c r="AM319" s="3"/>
    </row>
    <row r="320" spans="1:39" x14ac:dyDescent="0.25">
      <c r="A320" s="1">
        <v>43335.574317129598</v>
      </c>
      <c r="B320" s="1">
        <v>43335.574756944399</v>
      </c>
      <c r="C320" s="3" t="s">
        <v>142</v>
      </c>
      <c r="D320" s="3"/>
      <c r="E320">
        <v>60</v>
      </c>
      <c r="F320" s="3"/>
      <c r="G320" s="11" t="s">
        <v>335</v>
      </c>
      <c r="I320" s="3"/>
      <c r="J320" s="3" t="s">
        <v>2295</v>
      </c>
      <c r="L320" s="3"/>
      <c r="M320" s="3" t="s">
        <v>336</v>
      </c>
      <c r="O320" s="3"/>
      <c r="P320" s="3" t="s">
        <v>2556</v>
      </c>
      <c r="R320" s="3"/>
      <c r="S320" s="3" t="s">
        <v>2557</v>
      </c>
      <c r="U320" s="3"/>
      <c r="V320" s="3" t="s">
        <v>2373</v>
      </c>
      <c r="W320">
        <v>0</v>
      </c>
      <c r="X320" s="3"/>
      <c r="Y320" s="3" t="s">
        <v>2353</v>
      </c>
      <c r="Z320">
        <v>0</v>
      </c>
      <c r="AA320" s="3"/>
      <c r="AB320" s="3" t="s">
        <v>2304</v>
      </c>
      <c r="AC320">
        <v>20</v>
      </c>
      <c r="AD320" s="3"/>
      <c r="AE320" s="3" t="s">
        <v>2301</v>
      </c>
      <c r="AF320">
        <v>20</v>
      </c>
      <c r="AG320" s="3"/>
      <c r="AH320" s="3" t="s">
        <v>2302</v>
      </c>
      <c r="AI320">
        <v>20</v>
      </c>
      <c r="AJ320" s="3"/>
      <c r="AK320" s="3"/>
      <c r="AM320" s="3"/>
    </row>
    <row r="321" spans="1:39" x14ac:dyDescent="0.25">
      <c r="A321" s="1">
        <v>43335.574907407397</v>
      </c>
      <c r="B321" s="1">
        <v>43335.575289351902</v>
      </c>
      <c r="C321" s="3" t="s">
        <v>142</v>
      </c>
      <c r="D321" s="3"/>
      <c r="E321">
        <v>100</v>
      </c>
      <c r="F321" s="3"/>
      <c r="G321" s="11" t="s">
        <v>335</v>
      </c>
      <c r="I321" s="3"/>
      <c r="J321" s="3" t="s">
        <v>2295</v>
      </c>
      <c r="L321" s="3"/>
      <c r="M321" s="3" t="s">
        <v>336</v>
      </c>
      <c r="O321" s="3"/>
      <c r="P321" s="3" t="s">
        <v>2556</v>
      </c>
      <c r="R321" s="3"/>
      <c r="S321" s="3" t="s">
        <v>339</v>
      </c>
      <c r="U321" s="3"/>
      <c r="V321" s="3" t="s">
        <v>2298</v>
      </c>
      <c r="W321">
        <v>20</v>
      </c>
      <c r="X321" s="3"/>
      <c r="Y321" s="3" t="s">
        <v>2299</v>
      </c>
      <c r="Z321">
        <v>20</v>
      </c>
      <c r="AA321" s="3"/>
      <c r="AB321" s="3" t="s">
        <v>2304</v>
      </c>
      <c r="AC321">
        <v>20</v>
      </c>
      <c r="AD321" s="3"/>
      <c r="AE321" s="3" t="s">
        <v>2301</v>
      </c>
      <c r="AF321">
        <v>20</v>
      </c>
      <c r="AG321" s="3"/>
      <c r="AH321" s="3" t="s">
        <v>2302</v>
      </c>
      <c r="AI321">
        <v>20</v>
      </c>
      <c r="AJ321" s="3"/>
      <c r="AK321" s="3"/>
      <c r="AM321" s="3"/>
    </row>
    <row r="322" spans="1:39" x14ac:dyDescent="0.25">
      <c r="A322" s="1">
        <v>43335.575462963003</v>
      </c>
      <c r="B322" s="1">
        <v>43335.575810185197</v>
      </c>
      <c r="C322" s="3" t="s">
        <v>142</v>
      </c>
      <c r="D322" s="3"/>
      <c r="E322">
        <v>100</v>
      </c>
      <c r="F322" s="3"/>
      <c r="G322" s="11" t="s">
        <v>335</v>
      </c>
      <c r="I322" s="3"/>
      <c r="J322" s="3" t="s">
        <v>2295</v>
      </c>
      <c r="L322" s="3"/>
      <c r="M322" s="3" t="s">
        <v>336</v>
      </c>
      <c r="O322" s="3"/>
      <c r="P322" s="3" t="s">
        <v>2556</v>
      </c>
      <c r="R322" s="3"/>
      <c r="S322" s="3" t="s">
        <v>339</v>
      </c>
      <c r="U322" s="3"/>
      <c r="V322" s="3" t="s">
        <v>2298</v>
      </c>
      <c r="W322">
        <v>20</v>
      </c>
      <c r="X322" s="3"/>
      <c r="Y322" s="3" t="s">
        <v>2299</v>
      </c>
      <c r="Z322">
        <v>20</v>
      </c>
      <c r="AA322" s="3"/>
      <c r="AB322" s="3" t="s">
        <v>2304</v>
      </c>
      <c r="AC322">
        <v>20</v>
      </c>
      <c r="AD322" s="3"/>
      <c r="AE322" s="3" t="s">
        <v>2301</v>
      </c>
      <c r="AF322">
        <v>20</v>
      </c>
      <c r="AG322" s="3"/>
      <c r="AH322" s="3" t="s">
        <v>2302</v>
      </c>
      <c r="AI322">
        <v>20</v>
      </c>
      <c r="AJ322" s="3"/>
      <c r="AK322" s="3"/>
      <c r="AM322" s="3"/>
    </row>
    <row r="323" spans="1:39" x14ac:dyDescent="0.25">
      <c r="A323" s="1">
        <v>43335.8770717593</v>
      </c>
      <c r="B323" s="1">
        <v>43335.880706018499</v>
      </c>
      <c r="C323" s="3" t="s">
        <v>142</v>
      </c>
      <c r="D323" s="3"/>
      <c r="E323">
        <v>80</v>
      </c>
      <c r="F323" s="3"/>
      <c r="G323" s="11" t="s">
        <v>367</v>
      </c>
      <c r="I323" s="3"/>
      <c r="J323" s="3" t="s">
        <v>2295</v>
      </c>
      <c r="L323" s="3"/>
      <c r="M323" s="3" t="s">
        <v>146</v>
      </c>
      <c r="O323" s="3"/>
      <c r="P323" s="3" t="s">
        <v>2560</v>
      </c>
      <c r="R323" s="3"/>
      <c r="S323" s="3" t="s">
        <v>2337</v>
      </c>
      <c r="U323" s="3"/>
      <c r="V323" s="3" t="s">
        <v>2298</v>
      </c>
      <c r="W323">
        <v>20</v>
      </c>
      <c r="X323" s="3"/>
      <c r="Y323" s="3" t="s">
        <v>2353</v>
      </c>
      <c r="Z323">
        <v>0</v>
      </c>
      <c r="AA323" s="3"/>
      <c r="AB323" s="3" t="s">
        <v>2304</v>
      </c>
      <c r="AC323">
        <v>20</v>
      </c>
      <c r="AD323" s="3"/>
      <c r="AE323" s="3" t="s">
        <v>2301</v>
      </c>
      <c r="AF323">
        <v>20</v>
      </c>
      <c r="AG323" s="3"/>
      <c r="AH323" s="3" t="s">
        <v>2302</v>
      </c>
      <c r="AI323">
        <v>20</v>
      </c>
      <c r="AJ323" s="3"/>
      <c r="AK323" s="3" t="s">
        <v>1779</v>
      </c>
      <c r="AM323" s="3"/>
    </row>
    <row r="324" spans="1:39" x14ac:dyDescent="0.25">
      <c r="A324" s="1">
        <v>43336.371574074103</v>
      </c>
      <c r="B324" s="1">
        <v>43336.376770833303</v>
      </c>
      <c r="C324" s="3" t="s">
        <v>142</v>
      </c>
      <c r="D324" s="3"/>
      <c r="E324">
        <v>60</v>
      </c>
      <c r="F324" s="3"/>
      <c r="G324" s="11" t="s">
        <v>363</v>
      </c>
      <c r="I324" s="3"/>
      <c r="J324" s="3" t="s">
        <v>255</v>
      </c>
      <c r="L324" s="3"/>
      <c r="M324" s="3" t="s">
        <v>146</v>
      </c>
      <c r="O324" s="3"/>
      <c r="P324" s="3" t="s">
        <v>2561</v>
      </c>
      <c r="R324" s="3"/>
      <c r="S324" s="3" t="s">
        <v>2337</v>
      </c>
      <c r="U324" s="3"/>
      <c r="V324" s="3" t="s">
        <v>2298</v>
      </c>
      <c r="W324">
        <v>20</v>
      </c>
      <c r="X324" s="3"/>
      <c r="Y324" s="3" t="s">
        <v>2309</v>
      </c>
      <c r="Z324">
        <v>0</v>
      </c>
      <c r="AA324" s="3"/>
      <c r="AB324" s="3" t="s">
        <v>2304</v>
      </c>
      <c r="AC324">
        <v>20</v>
      </c>
      <c r="AD324" s="3"/>
      <c r="AE324" s="3" t="s">
        <v>2301</v>
      </c>
      <c r="AF324">
        <v>20</v>
      </c>
      <c r="AG324" s="3"/>
      <c r="AH324" s="3" t="s">
        <v>2310</v>
      </c>
      <c r="AI324">
        <v>0</v>
      </c>
      <c r="AJ324" s="3"/>
      <c r="AK324" s="3"/>
      <c r="AM324" s="3"/>
    </row>
    <row r="325" spans="1:39" x14ac:dyDescent="0.25">
      <c r="A325" s="1">
        <v>43336.374942129602</v>
      </c>
      <c r="B325" s="1">
        <v>43336.383750000001</v>
      </c>
      <c r="C325" s="3" t="s">
        <v>142</v>
      </c>
      <c r="D325" s="3"/>
      <c r="E325">
        <v>80</v>
      </c>
      <c r="F325" s="3"/>
      <c r="G325" s="11" t="s">
        <v>363</v>
      </c>
      <c r="I325" s="3"/>
      <c r="J325" s="3" t="s">
        <v>2295</v>
      </c>
      <c r="L325" s="3"/>
      <c r="M325" s="3" t="s">
        <v>146</v>
      </c>
      <c r="O325" s="3"/>
      <c r="P325" s="3" t="s">
        <v>2340</v>
      </c>
      <c r="R325" s="3"/>
      <c r="S325" s="3" t="s">
        <v>2337</v>
      </c>
      <c r="U325" s="3"/>
      <c r="V325" s="3" t="s">
        <v>2298</v>
      </c>
      <c r="W325">
        <v>20</v>
      </c>
      <c r="X325" s="3"/>
      <c r="Y325" s="3" t="s">
        <v>2299</v>
      </c>
      <c r="Z325">
        <v>20</v>
      </c>
      <c r="AA325" s="3"/>
      <c r="AB325" s="3" t="s">
        <v>2304</v>
      </c>
      <c r="AC325">
        <v>20</v>
      </c>
      <c r="AD325" s="3"/>
      <c r="AE325" s="3" t="s">
        <v>2301</v>
      </c>
      <c r="AF325">
        <v>20</v>
      </c>
      <c r="AG325" s="3"/>
      <c r="AH325" s="3" t="s">
        <v>2310</v>
      </c>
      <c r="AI325">
        <v>0</v>
      </c>
      <c r="AJ325" s="3"/>
      <c r="AK325" s="3"/>
      <c r="AM325" s="3"/>
    </row>
    <row r="326" spans="1:39" x14ac:dyDescent="0.25">
      <c r="A326" s="1">
        <v>43336.377407407403</v>
      </c>
      <c r="B326" s="1">
        <v>43336.378912036998</v>
      </c>
      <c r="C326" s="3" t="s">
        <v>142</v>
      </c>
      <c r="D326" s="3"/>
      <c r="E326">
        <v>100</v>
      </c>
      <c r="F326" s="3"/>
      <c r="G326" s="11" t="s">
        <v>363</v>
      </c>
      <c r="I326" s="3"/>
      <c r="J326" s="3" t="s">
        <v>255</v>
      </c>
      <c r="L326" s="3"/>
      <c r="M326" s="3" t="s">
        <v>146</v>
      </c>
      <c r="O326" s="3"/>
      <c r="P326" s="3" t="s">
        <v>2562</v>
      </c>
      <c r="R326" s="3"/>
      <c r="S326" s="3" t="s">
        <v>2337</v>
      </c>
      <c r="U326" s="3"/>
      <c r="V326" s="3" t="s">
        <v>2298</v>
      </c>
      <c r="W326">
        <v>20</v>
      </c>
      <c r="X326" s="3"/>
      <c r="Y326" s="3" t="s">
        <v>2299</v>
      </c>
      <c r="Z326">
        <v>20</v>
      </c>
      <c r="AA326" s="3"/>
      <c r="AB326" s="3" t="s">
        <v>2304</v>
      </c>
      <c r="AC326">
        <v>20</v>
      </c>
      <c r="AD326" s="3"/>
      <c r="AE326" s="3" t="s">
        <v>2301</v>
      </c>
      <c r="AF326">
        <v>20</v>
      </c>
      <c r="AG326" s="3"/>
      <c r="AH326" s="3" t="s">
        <v>2302</v>
      </c>
      <c r="AI326">
        <v>20</v>
      </c>
      <c r="AJ326" s="3"/>
      <c r="AK326" s="3"/>
      <c r="AM326" s="3"/>
    </row>
    <row r="327" spans="1:39" x14ac:dyDescent="0.25">
      <c r="A327" s="1">
        <v>43336.378831018497</v>
      </c>
      <c r="B327" s="1">
        <v>43336.381712962997</v>
      </c>
      <c r="C327" s="3" t="s">
        <v>142</v>
      </c>
      <c r="D327" s="3"/>
      <c r="E327">
        <v>60</v>
      </c>
      <c r="F327" s="3"/>
      <c r="G327" s="11" t="s">
        <v>363</v>
      </c>
      <c r="I327" s="3"/>
      <c r="J327" s="3" t="s">
        <v>255</v>
      </c>
      <c r="L327" s="3"/>
      <c r="M327" s="3" t="s">
        <v>146</v>
      </c>
      <c r="O327" s="3"/>
      <c r="P327" s="3" t="s">
        <v>2380</v>
      </c>
      <c r="R327" s="3"/>
      <c r="S327" s="3" t="s">
        <v>2337</v>
      </c>
      <c r="U327" s="3"/>
      <c r="V327" s="3" t="s">
        <v>2373</v>
      </c>
      <c r="W327">
        <v>0</v>
      </c>
      <c r="X327" s="3"/>
      <c r="Y327" s="3" t="s">
        <v>2353</v>
      </c>
      <c r="Z327">
        <v>0</v>
      </c>
      <c r="AA327" s="3"/>
      <c r="AB327" s="3" t="s">
        <v>2304</v>
      </c>
      <c r="AC327">
        <v>20</v>
      </c>
      <c r="AD327" s="3"/>
      <c r="AE327" s="3" t="s">
        <v>2301</v>
      </c>
      <c r="AF327">
        <v>20</v>
      </c>
      <c r="AG327" s="3"/>
      <c r="AH327" s="3" t="s">
        <v>2302</v>
      </c>
      <c r="AI327">
        <v>20</v>
      </c>
      <c r="AJ327" s="3"/>
      <c r="AK327" s="3"/>
      <c r="AM327" s="3"/>
    </row>
    <row r="328" spans="1:39" x14ac:dyDescent="0.25">
      <c r="A328" s="1">
        <v>43336.384826388901</v>
      </c>
      <c r="B328" s="1">
        <v>43336.385798611103</v>
      </c>
      <c r="C328" s="3" t="s">
        <v>142</v>
      </c>
      <c r="D328" s="3"/>
      <c r="E328">
        <v>80</v>
      </c>
      <c r="F328" s="3"/>
      <c r="G328" s="11" t="s">
        <v>363</v>
      </c>
      <c r="I328" s="3"/>
      <c r="J328" s="3" t="s">
        <v>2295</v>
      </c>
      <c r="L328" s="3"/>
      <c r="M328" s="3" t="s">
        <v>146</v>
      </c>
      <c r="O328" s="3"/>
      <c r="P328" s="3" t="s">
        <v>2340</v>
      </c>
      <c r="R328" s="3"/>
      <c r="S328" s="3" t="s">
        <v>2337</v>
      </c>
      <c r="U328" s="3"/>
      <c r="V328" s="3" t="s">
        <v>2298</v>
      </c>
      <c r="W328">
        <v>20</v>
      </c>
      <c r="X328" s="3"/>
      <c r="Y328" s="3" t="s">
        <v>2299</v>
      </c>
      <c r="Z328">
        <v>20</v>
      </c>
      <c r="AA328" s="3"/>
      <c r="AB328" s="3" t="s">
        <v>2304</v>
      </c>
      <c r="AC328">
        <v>20</v>
      </c>
      <c r="AD328" s="3"/>
      <c r="AE328" s="3" t="s">
        <v>2301</v>
      </c>
      <c r="AF328">
        <v>20</v>
      </c>
      <c r="AG328" s="3"/>
      <c r="AH328" s="3" t="s">
        <v>2310</v>
      </c>
      <c r="AI328">
        <v>0</v>
      </c>
      <c r="AJ328" s="3"/>
      <c r="AK328" s="3"/>
      <c r="AM328" s="3"/>
    </row>
    <row r="329" spans="1:39" x14ac:dyDescent="0.25">
      <c r="A329" s="1">
        <v>43336.469618055598</v>
      </c>
      <c r="B329" s="1">
        <v>43336.470844907402</v>
      </c>
      <c r="C329" s="3" t="s">
        <v>142</v>
      </c>
      <c r="D329" s="3"/>
      <c r="E329">
        <v>40</v>
      </c>
      <c r="F329" s="3"/>
      <c r="G329" s="11" t="s">
        <v>535</v>
      </c>
      <c r="I329" s="3"/>
      <c r="J329" s="3" t="s">
        <v>2295</v>
      </c>
      <c r="L329" s="3"/>
      <c r="M329" s="3" t="s">
        <v>146</v>
      </c>
      <c r="O329" s="3"/>
      <c r="P329" s="3" t="s">
        <v>2443</v>
      </c>
      <c r="R329" s="3"/>
      <c r="S329" s="3" t="s">
        <v>339</v>
      </c>
      <c r="U329" s="3"/>
      <c r="V329" s="3" t="s">
        <v>2342</v>
      </c>
      <c r="W329">
        <v>0</v>
      </c>
      <c r="X329" s="3"/>
      <c r="Y329" s="3" t="s">
        <v>2299</v>
      </c>
      <c r="Z329">
        <v>20</v>
      </c>
      <c r="AA329" s="3"/>
      <c r="AB329" s="3" t="s">
        <v>2304</v>
      </c>
      <c r="AC329">
        <v>20</v>
      </c>
      <c r="AD329" s="3"/>
      <c r="AE329" s="3" t="s">
        <v>2311</v>
      </c>
      <c r="AF329">
        <v>0</v>
      </c>
      <c r="AG329" s="3"/>
      <c r="AH329" s="3" t="s">
        <v>2312</v>
      </c>
      <c r="AI329">
        <v>0</v>
      </c>
      <c r="AJ329" s="3"/>
      <c r="AK329" s="3"/>
      <c r="AM329" s="3"/>
    </row>
    <row r="330" spans="1:39" x14ac:dyDescent="0.25">
      <c r="A330" s="1">
        <v>43336.4714930556</v>
      </c>
      <c r="B330" s="1">
        <v>43336.473576388897</v>
      </c>
      <c r="C330" s="3" t="s">
        <v>142</v>
      </c>
      <c r="D330" s="3"/>
      <c r="E330">
        <v>60</v>
      </c>
      <c r="F330" s="3"/>
      <c r="G330" s="11" t="s">
        <v>535</v>
      </c>
      <c r="I330" s="3"/>
      <c r="J330" s="3" t="s">
        <v>2295</v>
      </c>
      <c r="L330" s="3"/>
      <c r="M330" s="3" t="s">
        <v>146</v>
      </c>
      <c r="O330" s="3"/>
      <c r="P330" s="3" t="s">
        <v>2443</v>
      </c>
      <c r="R330" s="3"/>
      <c r="S330" s="3" t="s">
        <v>2324</v>
      </c>
      <c r="U330" s="3"/>
      <c r="V330" s="3" t="s">
        <v>2298</v>
      </c>
      <c r="W330">
        <v>20</v>
      </c>
      <c r="X330" s="3"/>
      <c r="Y330" s="3" t="s">
        <v>2299</v>
      </c>
      <c r="Z330">
        <v>20</v>
      </c>
      <c r="AA330" s="3"/>
      <c r="AB330" s="3" t="s">
        <v>2304</v>
      </c>
      <c r="AC330">
        <v>20</v>
      </c>
      <c r="AD330" s="3"/>
      <c r="AE330" s="3" t="s">
        <v>2311</v>
      </c>
      <c r="AF330">
        <v>0</v>
      </c>
      <c r="AG330" s="3"/>
      <c r="AH330" s="3" t="s">
        <v>2312</v>
      </c>
      <c r="AI330">
        <v>0</v>
      </c>
      <c r="AJ330" s="3"/>
      <c r="AK330" s="3"/>
      <c r="AM330" s="3"/>
    </row>
    <row r="331" spans="1:39" x14ac:dyDescent="0.25">
      <c r="A331" s="1">
        <v>43336.474004629599</v>
      </c>
      <c r="B331" s="1">
        <v>43336.475046296298</v>
      </c>
      <c r="C331" s="3" t="s">
        <v>142</v>
      </c>
      <c r="D331" s="3"/>
      <c r="E331">
        <v>60</v>
      </c>
      <c r="F331" s="3"/>
      <c r="G331" s="11" t="s">
        <v>535</v>
      </c>
      <c r="I331" s="3"/>
      <c r="J331" s="3" t="s">
        <v>2295</v>
      </c>
      <c r="L331" s="3"/>
      <c r="M331" s="3" t="s">
        <v>146</v>
      </c>
      <c r="O331" s="3"/>
      <c r="P331" s="3" t="s">
        <v>2443</v>
      </c>
      <c r="R331" s="3"/>
      <c r="S331" s="3" t="s">
        <v>2406</v>
      </c>
      <c r="U331" s="3"/>
      <c r="V331" s="3" t="s">
        <v>2298</v>
      </c>
      <c r="W331">
        <v>20</v>
      </c>
      <c r="X331" s="3"/>
      <c r="Y331" s="3" t="s">
        <v>2309</v>
      </c>
      <c r="Z331">
        <v>0</v>
      </c>
      <c r="AA331" s="3"/>
      <c r="AB331" s="3" t="s">
        <v>2304</v>
      </c>
      <c r="AC331">
        <v>20</v>
      </c>
      <c r="AD331" s="3"/>
      <c r="AE331" s="3" t="s">
        <v>2311</v>
      </c>
      <c r="AF331">
        <v>0</v>
      </c>
      <c r="AG331" s="3"/>
      <c r="AH331" s="3" t="s">
        <v>2302</v>
      </c>
      <c r="AI331">
        <v>20</v>
      </c>
      <c r="AJ331" s="3"/>
      <c r="AK331" s="3"/>
      <c r="AM331" s="3"/>
    </row>
    <row r="332" spans="1:39" x14ac:dyDescent="0.25">
      <c r="A332" s="1">
        <v>43336.475277777798</v>
      </c>
      <c r="B332" s="1">
        <v>43336.478032407402</v>
      </c>
      <c r="C332" s="3" t="s">
        <v>142</v>
      </c>
      <c r="D332" s="3"/>
      <c r="E332">
        <v>60</v>
      </c>
      <c r="F332" s="3"/>
      <c r="G332" s="11" t="s">
        <v>535</v>
      </c>
      <c r="I332" s="3"/>
      <c r="J332" s="3" t="s">
        <v>2295</v>
      </c>
      <c r="L332" s="3"/>
      <c r="M332" s="3" t="s">
        <v>146</v>
      </c>
      <c r="O332" s="3"/>
      <c r="P332" s="3" t="s">
        <v>2563</v>
      </c>
      <c r="R332" s="3"/>
      <c r="S332" s="3" t="s">
        <v>2324</v>
      </c>
      <c r="U332" s="3"/>
      <c r="V332" s="3" t="s">
        <v>2298</v>
      </c>
      <c r="W332">
        <v>20</v>
      </c>
      <c r="X332" s="3"/>
      <c r="Y332" s="3" t="s">
        <v>2299</v>
      </c>
      <c r="Z332">
        <v>20</v>
      </c>
      <c r="AA332" s="3"/>
      <c r="AB332" s="3" t="s">
        <v>2304</v>
      </c>
      <c r="AC332">
        <v>20</v>
      </c>
      <c r="AD332" s="3"/>
      <c r="AE332" s="3" t="s">
        <v>2311</v>
      </c>
      <c r="AF332">
        <v>0</v>
      </c>
      <c r="AG332" s="3"/>
      <c r="AH332" s="3" t="s">
        <v>2310</v>
      </c>
      <c r="AI332">
        <v>0</v>
      </c>
      <c r="AJ332" s="3"/>
      <c r="AK332" s="3"/>
      <c r="AM332" s="3"/>
    </row>
    <row r="333" spans="1:39" x14ac:dyDescent="0.25">
      <c r="A333" s="1">
        <v>43336.5022916667</v>
      </c>
      <c r="B333" s="1">
        <v>43336.505231481497</v>
      </c>
      <c r="C333" s="3" t="s">
        <v>142</v>
      </c>
      <c r="D333" s="3"/>
      <c r="E333">
        <v>100</v>
      </c>
      <c r="F333" s="3"/>
      <c r="G333" s="11" t="s">
        <v>363</v>
      </c>
      <c r="I333" s="3"/>
      <c r="J333" s="3" t="s">
        <v>255</v>
      </c>
      <c r="L333" s="3"/>
      <c r="M333" s="3" t="s">
        <v>146</v>
      </c>
      <c r="O333" s="3"/>
      <c r="P333" s="3" t="s">
        <v>2360</v>
      </c>
      <c r="R333" s="3"/>
      <c r="S333" s="3" t="s">
        <v>2337</v>
      </c>
      <c r="U333" s="3"/>
      <c r="V333" s="3" t="s">
        <v>2298</v>
      </c>
      <c r="W333">
        <v>20</v>
      </c>
      <c r="X333" s="3"/>
      <c r="Y333" s="3" t="s">
        <v>2299</v>
      </c>
      <c r="Z333">
        <v>20</v>
      </c>
      <c r="AA333" s="3"/>
      <c r="AB333" s="3" t="s">
        <v>2304</v>
      </c>
      <c r="AC333">
        <v>20</v>
      </c>
      <c r="AD333" s="3"/>
      <c r="AE333" s="3" t="s">
        <v>2301</v>
      </c>
      <c r="AF333">
        <v>20</v>
      </c>
      <c r="AG333" s="3"/>
      <c r="AH333" s="3" t="s">
        <v>2302</v>
      </c>
      <c r="AI333">
        <v>20</v>
      </c>
      <c r="AJ333" s="3"/>
      <c r="AK333" s="3"/>
      <c r="AM333" s="3"/>
    </row>
    <row r="334" spans="1:39" x14ac:dyDescent="0.25">
      <c r="A334" s="1">
        <v>43336.505150463003</v>
      </c>
      <c r="B334" s="1">
        <v>43336.508298611101</v>
      </c>
      <c r="C334" s="3" t="s">
        <v>142</v>
      </c>
      <c r="D334" s="3"/>
      <c r="E334">
        <v>40</v>
      </c>
      <c r="F334" s="3"/>
      <c r="G334" s="11" t="s">
        <v>363</v>
      </c>
      <c r="I334" s="3"/>
      <c r="J334" s="3" t="s">
        <v>255</v>
      </c>
      <c r="L334" s="3"/>
      <c r="M334" s="3" t="s">
        <v>146</v>
      </c>
      <c r="O334" s="3"/>
      <c r="P334" s="3" t="s">
        <v>2382</v>
      </c>
      <c r="R334" s="3"/>
      <c r="S334" s="3" t="s">
        <v>2324</v>
      </c>
      <c r="U334" s="3"/>
      <c r="V334" s="3" t="s">
        <v>2298</v>
      </c>
      <c r="W334">
        <v>20</v>
      </c>
      <c r="X334" s="3"/>
      <c r="Y334" s="3" t="s">
        <v>2309</v>
      </c>
      <c r="Z334">
        <v>0</v>
      </c>
      <c r="AA334" s="3"/>
      <c r="AB334" s="3" t="s">
        <v>2300</v>
      </c>
      <c r="AC334">
        <v>0</v>
      </c>
      <c r="AD334" s="3"/>
      <c r="AE334" s="3" t="s">
        <v>2301</v>
      </c>
      <c r="AF334">
        <v>20</v>
      </c>
      <c r="AG334" s="3"/>
      <c r="AH334" s="3" t="s">
        <v>2310</v>
      </c>
      <c r="AI334">
        <v>0</v>
      </c>
      <c r="AJ334" s="3"/>
      <c r="AK334" s="3"/>
      <c r="AM334" s="3"/>
    </row>
    <row r="335" spans="1:39" x14ac:dyDescent="0.25">
      <c r="A335" s="1">
        <v>43336.505370370403</v>
      </c>
      <c r="B335" s="1">
        <v>43336.5066898148</v>
      </c>
      <c r="C335" s="3" t="s">
        <v>142</v>
      </c>
      <c r="D335" s="3"/>
      <c r="E335">
        <v>80</v>
      </c>
      <c r="F335" s="3"/>
      <c r="G335" s="11" t="s">
        <v>363</v>
      </c>
      <c r="I335" s="3"/>
      <c r="J335" s="3" t="s">
        <v>255</v>
      </c>
      <c r="L335" s="3"/>
      <c r="M335" s="3" t="s">
        <v>146</v>
      </c>
      <c r="O335" s="3"/>
      <c r="P335" s="3" t="s">
        <v>2380</v>
      </c>
      <c r="R335" s="3"/>
      <c r="S335" s="3" t="s">
        <v>2337</v>
      </c>
      <c r="U335" s="3"/>
      <c r="V335" s="3" t="s">
        <v>2298</v>
      </c>
      <c r="W335">
        <v>20</v>
      </c>
      <c r="X335" s="3"/>
      <c r="Y335" s="3" t="s">
        <v>2353</v>
      </c>
      <c r="Z335">
        <v>0</v>
      </c>
      <c r="AA335" s="3"/>
      <c r="AB335" s="3" t="s">
        <v>2304</v>
      </c>
      <c r="AC335">
        <v>20</v>
      </c>
      <c r="AD335" s="3"/>
      <c r="AE335" s="3" t="s">
        <v>2301</v>
      </c>
      <c r="AF335">
        <v>20</v>
      </c>
      <c r="AG335" s="3"/>
      <c r="AH335" s="3" t="s">
        <v>2302</v>
      </c>
      <c r="AI335">
        <v>20</v>
      </c>
      <c r="AJ335" s="3"/>
      <c r="AK335" s="3"/>
      <c r="AM335" s="3"/>
    </row>
    <row r="336" spans="1:39" x14ac:dyDescent="0.25">
      <c r="A336" s="1">
        <v>43336.510115740697</v>
      </c>
      <c r="B336" s="1">
        <v>43336.511284722197</v>
      </c>
      <c r="C336" s="3" t="s">
        <v>142</v>
      </c>
      <c r="D336" s="3"/>
      <c r="E336">
        <v>80</v>
      </c>
      <c r="F336" s="3"/>
      <c r="G336" s="11" t="s">
        <v>363</v>
      </c>
      <c r="I336" s="3"/>
      <c r="J336" s="3" t="s">
        <v>255</v>
      </c>
      <c r="L336" s="3"/>
      <c r="M336" s="3" t="s">
        <v>146</v>
      </c>
      <c r="O336" s="3"/>
      <c r="P336" s="3" t="s">
        <v>2380</v>
      </c>
      <c r="R336" s="3"/>
      <c r="S336" s="3" t="s">
        <v>2324</v>
      </c>
      <c r="U336" s="3"/>
      <c r="V336" s="3" t="s">
        <v>2298</v>
      </c>
      <c r="W336">
        <v>20</v>
      </c>
      <c r="X336" s="3"/>
      <c r="Y336" s="3" t="s">
        <v>2299</v>
      </c>
      <c r="Z336">
        <v>20</v>
      </c>
      <c r="AA336" s="3"/>
      <c r="AB336" s="3" t="s">
        <v>2304</v>
      </c>
      <c r="AC336">
        <v>20</v>
      </c>
      <c r="AD336" s="3"/>
      <c r="AE336" s="3" t="s">
        <v>2301</v>
      </c>
      <c r="AF336">
        <v>20</v>
      </c>
      <c r="AG336" s="3"/>
      <c r="AH336" s="3" t="s">
        <v>2310</v>
      </c>
      <c r="AI336">
        <v>0</v>
      </c>
      <c r="AJ336" s="3"/>
      <c r="AK336" s="3"/>
      <c r="AM336" s="3"/>
    </row>
    <row r="337" spans="1:39" x14ac:dyDescent="0.25">
      <c r="A337" s="1">
        <v>43336.511805555601</v>
      </c>
      <c r="B337" s="1">
        <v>43336.512511574103</v>
      </c>
      <c r="C337" s="3" t="s">
        <v>142</v>
      </c>
      <c r="D337" s="3"/>
      <c r="E337">
        <v>100</v>
      </c>
      <c r="F337" s="3"/>
      <c r="G337" s="11" t="s">
        <v>363</v>
      </c>
      <c r="I337" s="3"/>
      <c r="J337" s="3" t="s">
        <v>255</v>
      </c>
      <c r="L337" s="3"/>
      <c r="M337" s="3" t="s">
        <v>146</v>
      </c>
      <c r="O337" s="3"/>
      <c r="P337" s="3" t="s">
        <v>2382</v>
      </c>
      <c r="R337" s="3"/>
      <c r="S337" s="3" t="s">
        <v>2324</v>
      </c>
      <c r="U337" s="3"/>
      <c r="V337" s="3" t="s">
        <v>2298</v>
      </c>
      <c r="W337">
        <v>20</v>
      </c>
      <c r="X337" s="3"/>
      <c r="Y337" s="3" t="s">
        <v>2299</v>
      </c>
      <c r="Z337">
        <v>20</v>
      </c>
      <c r="AA337" s="3"/>
      <c r="AB337" s="3" t="s">
        <v>2304</v>
      </c>
      <c r="AC337">
        <v>20</v>
      </c>
      <c r="AD337" s="3"/>
      <c r="AE337" s="3" t="s">
        <v>2301</v>
      </c>
      <c r="AF337">
        <v>20</v>
      </c>
      <c r="AG337" s="3"/>
      <c r="AH337" s="3" t="s">
        <v>2302</v>
      </c>
      <c r="AI337">
        <v>20</v>
      </c>
      <c r="AJ337" s="3"/>
      <c r="AK337" s="3" t="s">
        <v>2564</v>
      </c>
      <c r="AM337" s="3"/>
    </row>
    <row r="338" spans="1:39" x14ac:dyDescent="0.25">
      <c r="A338" s="1">
        <v>43336.519571759301</v>
      </c>
      <c r="B338" s="1">
        <v>43336.520486111098</v>
      </c>
      <c r="C338" s="3" t="s">
        <v>142</v>
      </c>
      <c r="D338" s="3"/>
      <c r="E338">
        <v>100</v>
      </c>
      <c r="F338" s="3"/>
      <c r="G338" s="11" t="s">
        <v>352</v>
      </c>
      <c r="I338" s="3"/>
      <c r="J338" s="3" t="s">
        <v>2295</v>
      </c>
      <c r="L338" s="3"/>
      <c r="M338" s="3" t="s">
        <v>146</v>
      </c>
      <c r="O338" s="3"/>
      <c r="P338" s="3" t="s">
        <v>2565</v>
      </c>
      <c r="R338" s="3"/>
      <c r="S338" s="3" t="s">
        <v>2297</v>
      </c>
      <c r="U338" s="3"/>
      <c r="V338" s="3" t="s">
        <v>2298</v>
      </c>
      <c r="W338">
        <v>20</v>
      </c>
      <c r="X338" s="3"/>
      <c r="Y338" s="3" t="s">
        <v>2299</v>
      </c>
      <c r="Z338">
        <v>20</v>
      </c>
      <c r="AA338" s="3"/>
      <c r="AB338" s="3" t="s">
        <v>2304</v>
      </c>
      <c r="AC338">
        <v>20</v>
      </c>
      <c r="AD338" s="3"/>
      <c r="AE338" s="3" t="s">
        <v>2301</v>
      </c>
      <c r="AF338">
        <v>20</v>
      </c>
      <c r="AG338" s="3"/>
      <c r="AH338" s="3" t="s">
        <v>2302</v>
      </c>
      <c r="AI338">
        <v>20</v>
      </c>
      <c r="AJ338" s="3"/>
      <c r="AK338" s="3"/>
      <c r="AM338" s="3"/>
    </row>
    <row r="339" spans="1:39" x14ac:dyDescent="0.25">
      <c r="A339" s="1">
        <v>43336.5206944444</v>
      </c>
      <c r="B339" s="1">
        <v>43336.521574074097</v>
      </c>
      <c r="C339" s="3" t="s">
        <v>142</v>
      </c>
      <c r="D339" s="3"/>
      <c r="E339">
        <v>40</v>
      </c>
      <c r="F339" s="3"/>
      <c r="G339" s="11" t="s">
        <v>352</v>
      </c>
      <c r="I339" s="3"/>
      <c r="J339" s="3" t="s">
        <v>2295</v>
      </c>
      <c r="L339" s="3"/>
      <c r="M339" s="3" t="s">
        <v>146</v>
      </c>
      <c r="O339" s="3"/>
      <c r="P339" s="3" t="s">
        <v>2566</v>
      </c>
      <c r="R339" s="3"/>
      <c r="S339" s="3" t="s">
        <v>2567</v>
      </c>
      <c r="U339" s="3"/>
      <c r="V339" s="3" t="s">
        <v>2373</v>
      </c>
      <c r="W339">
        <v>0</v>
      </c>
      <c r="X339" s="3"/>
      <c r="Y339" s="3" t="s">
        <v>2353</v>
      </c>
      <c r="Z339">
        <v>0</v>
      </c>
      <c r="AA339" s="3"/>
      <c r="AB339" s="3" t="s">
        <v>2304</v>
      </c>
      <c r="AC339">
        <v>20</v>
      </c>
      <c r="AD339" s="3"/>
      <c r="AE339" s="3" t="s">
        <v>2301</v>
      </c>
      <c r="AF339">
        <v>20</v>
      </c>
      <c r="AG339" s="3"/>
      <c r="AH339" s="3" t="s">
        <v>2310</v>
      </c>
      <c r="AI339">
        <v>0</v>
      </c>
      <c r="AJ339" s="3"/>
      <c r="AK339" s="3"/>
      <c r="AM339" s="3"/>
    </row>
    <row r="340" spans="1:39" x14ac:dyDescent="0.25">
      <c r="A340" s="1">
        <v>43336.521678240701</v>
      </c>
      <c r="B340" s="1">
        <v>43336.522349537001</v>
      </c>
      <c r="C340" s="3" t="s">
        <v>142</v>
      </c>
      <c r="D340" s="3"/>
      <c r="E340">
        <v>100</v>
      </c>
      <c r="F340" s="3"/>
      <c r="G340" s="11" t="s">
        <v>352</v>
      </c>
      <c r="I340" s="3"/>
      <c r="J340" s="3" t="s">
        <v>2295</v>
      </c>
      <c r="L340" s="3"/>
      <c r="M340" s="3" t="s">
        <v>146</v>
      </c>
      <c r="O340" s="3"/>
      <c r="P340" s="3" t="s">
        <v>2566</v>
      </c>
      <c r="R340" s="3"/>
      <c r="S340" s="3" t="s">
        <v>2322</v>
      </c>
      <c r="U340" s="3"/>
      <c r="V340" s="3" t="s">
        <v>2298</v>
      </c>
      <c r="W340">
        <v>20</v>
      </c>
      <c r="X340" s="3"/>
      <c r="Y340" s="3" t="s">
        <v>2299</v>
      </c>
      <c r="Z340">
        <v>20</v>
      </c>
      <c r="AA340" s="3"/>
      <c r="AB340" s="3" t="s">
        <v>2304</v>
      </c>
      <c r="AC340">
        <v>20</v>
      </c>
      <c r="AD340" s="3"/>
      <c r="AE340" s="3" t="s">
        <v>2301</v>
      </c>
      <c r="AF340">
        <v>20</v>
      </c>
      <c r="AG340" s="3"/>
      <c r="AH340" s="3" t="s">
        <v>2302</v>
      </c>
      <c r="AI340">
        <v>20</v>
      </c>
      <c r="AJ340" s="3"/>
      <c r="AK340" s="3"/>
      <c r="AM340" s="3"/>
    </row>
    <row r="341" spans="1:39" x14ac:dyDescent="0.25">
      <c r="A341" s="1">
        <v>43336.550567129598</v>
      </c>
      <c r="B341" s="1">
        <v>43336.551770833299</v>
      </c>
      <c r="C341" s="3" t="s">
        <v>142</v>
      </c>
      <c r="D341" s="3"/>
      <c r="E341">
        <v>40</v>
      </c>
      <c r="F341" s="3"/>
      <c r="G341" s="11" t="s">
        <v>352</v>
      </c>
      <c r="I341" s="3"/>
      <c r="J341" s="3" t="s">
        <v>2295</v>
      </c>
      <c r="L341" s="3"/>
      <c r="M341" s="3" t="s">
        <v>146</v>
      </c>
      <c r="O341" s="3"/>
      <c r="P341" s="3" t="s">
        <v>2566</v>
      </c>
      <c r="R341" s="3"/>
      <c r="S341" s="3" t="s">
        <v>2322</v>
      </c>
      <c r="U341" s="3"/>
      <c r="V341" s="3" t="s">
        <v>2298</v>
      </c>
      <c r="W341">
        <v>20</v>
      </c>
      <c r="X341" s="3"/>
      <c r="Y341" s="3" t="s">
        <v>2309</v>
      </c>
      <c r="Z341">
        <v>0</v>
      </c>
      <c r="AA341" s="3"/>
      <c r="AB341" s="3" t="s">
        <v>2300</v>
      </c>
      <c r="AC341">
        <v>0</v>
      </c>
      <c r="AD341" s="3"/>
      <c r="AE341" s="3" t="s">
        <v>2301</v>
      </c>
      <c r="AF341">
        <v>20</v>
      </c>
      <c r="AG341" s="3"/>
      <c r="AH341" s="3" t="s">
        <v>2310</v>
      </c>
      <c r="AI341">
        <v>0</v>
      </c>
      <c r="AJ341" s="3"/>
      <c r="AK341" s="3"/>
      <c r="AM341" s="3"/>
    </row>
    <row r="342" spans="1:39" x14ac:dyDescent="0.25">
      <c r="A342" s="1">
        <v>43336.596793981502</v>
      </c>
      <c r="B342" s="1">
        <v>43336.599537037</v>
      </c>
      <c r="C342" s="3" t="s">
        <v>142</v>
      </c>
      <c r="D342" s="3"/>
      <c r="E342">
        <v>80</v>
      </c>
      <c r="F342" s="3"/>
      <c r="G342" s="11" t="s">
        <v>357</v>
      </c>
      <c r="I342" s="3"/>
      <c r="J342" s="3" t="s">
        <v>2295</v>
      </c>
      <c r="L342" s="3"/>
      <c r="M342" s="3" t="s">
        <v>197</v>
      </c>
      <c r="O342" s="3"/>
      <c r="P342" s="3" t="s">
        <v>2568</v>
      </c>
      <c r="R342" s="3"/>
      <c r="S342" s="3" t="s">
        <v>171</v>
      </c>
      <c r="U342" s="3"/>
      <c r="V342" s="3" t="s">
        <v>2298</v>
      </c>
      <c r="W342">
        <v>20</v>
      </c>
      <c r="X342" s="3"/>
      <c r="Y342" s="3" t="s">
        <v>2299</v>
      </c>
      <c r="Z342">
        <v>20</v>
      </c>
      <c r="AA342" s="3"/>
      <c r="AB342" s="3" t="s">
        <v>2304</v>
      </c>
      <c r="AC342">
        <v>20</v>
      </c>
      <c r="AD342" s="3"/>
      <c r="AE342" s="3" t="s">
        <v>2311</v>
      </c>
      <c r="AF342">
        <v>0</v>
      </c>
      <c r="AG342" s="3"/>
      <c r="AH342" s="3" t="s">
        <v>2302</v>
      </c>
      <c r="AI342">
        <v>20</v>
      </c>
      <c r="AJ342" s="3"/>
      <c r="AK342" s="3"/>
      <c r="AM342" s="3"/>
    </row>
    <row r="343" spans="1:39" x14ac:dyDescent="0.25">
      <c r="A343" s="1">
        <v>43336.599641203698</v>
      </c>
      <c r="B343" s="1">
        <v>43336.600937499999</v>
      </c>
      <c r="C343" s="3" t="s">
        <v>142</v>
      </c>
      <c r="D343" s="3"/>
      <c r="E343">
        <v>80</v>
      </c>
      <c r="F343" s="3"/>
      <c r="G343" s="11" t="s">
        <v>357</v>
      </c>
      <c r="I343" s="3"/>
      <c r="J343" s="3" t="s">
        <v>2295</v>
      </c>
      <c r="L343" s="3"/>
      <c r="M343" s="3" t="s">
        <v>197</v>
      </c>
      <c r="O343" s="3"/>
      <c r="P343" s="3" t="s">
        <v>2568</v>
      </c>
      <c r="R343" s="3"/>
      <c r="S343" s="3" t="s">
        <v>171</v>
      </c>
      <c r="U343" s="3"/>
      <c r="V343" s="3" t="s">
        <v>2298</v>
      </c>
      <c r="W343">
        <v>20</v>
      </c>
      <c r="X343" s="3"/>
      <c r="Y343" s="3" t="s">
        <v>2299</v>
      </c>
      <c r="Z343">
        <v>20</v>
      </c>
      <c r="AA343" s="3"/>
      <c r="AB343" s="3" t="s">
        <v>2304</v>
      </c>
      <c r="AC343">
        <v>20</v>
      </c>
      <c r="AD343" s="3"/>
      <c r="AE343" s="3" t="s">
        <v>2311</v>
      </c>
      <c r="AF343">
        <v>0</v>
      </c>
      <c r="AG343" s="3"/>
      <c r="AH343" s="3" t="s">
        <v>2302</v>
      </c>
      <c r="AI343">
        <v>20</v>
      </c>
      <c r="AJ343" s="3"/>
      <c r="AK343" s="3"/>
      <c r="AM343" s="3"/>
    </row>
    <row r="344" spans="1:39" x14ac:dyDescent="0.25">
      <c r="A344" s="1">
        <v>43336.603645833296</v>
      </c>
      <c r="B344" s="1">
        <v>43336.604652777802</v>
      </c>
      <c r="C344" s="3" t="s">
        <v>142</v>
      </c>
      <c r="D344" s="3"/>
      <c r="E344">
        <v>80</v>
      </c>
      <c r="F344" s="3"/>
      <c r="G344" s="11" t="s">
        <v>357</v>
      </c>
      <c r="I344" s="3"/>
      <c r="J344" s="3" t="s">
        <v>2295</v>
      </c>
      <c r="L344" s="3"/>
      <c r="M344" s="3" t="s">
        <v>197</v>
      </c>
      <c r="O344" s="3"/>
      <c r="P344" s="3" t="s">
        <v>2568</v>
      </c>
      <c r="R344" s="3"/>
      <c r="S344" s="3" t="s">
        <v>171</v>
      </c>
      <c r="U344" s="3"/>
      <c r="V344" s="3" t="s">
        <v>2298</v>
      </c>
      <c r="W344">
        <v>20</v>
      </c>
      <c r="X344" s="3"/>
      <c r="Y344" s="3" t="s">
        <v>2299</v>
      </c>
      <c r="Z344">
        <v>20</v>
      </c>
      <c r="AA344" s="3"/>
      <c r="AB344" s="3" t="s">
        <v>2304</v>
      </c>
      <c r="AC344">
        <v>20</v>
      </c>
      <c r="AD344" s="3"/>
      <c r="AE344" s="3" t="s">
        <v>2311</v>
      </c>
      <c r="AF344">
        <v>0</v>
      </c>
      <c r="AG344" s="3"/>
      <c r="AH344" s="3" t="s">
        <v>2302</v>
      </c>
      <c r="AI344">
        <v>20</v>
      </c>
      <c r="AJ344" s="3"/>
      <c r="AK344" s="3"/>
      <c r="AM344" s="3"/>
    </row>
    <row r="345" spans="1:39" x14ac:dyDescent="0.25">
      <c r="A345" s="1">
        <v>43336.604756944398</v>
      </c>
      <c r="B345" s="1">
        <v>43336.605868055602</v>
      </c>
      <c r="C345" s="3" t="s">
        <v>142</v>
      </c>
      <c r="D345" s="3"/>
      <c r="E345">
        <v>100</v>
      </c>
      <c r="F345" s="3"/>
      <c r="G345" s="11" t="s">
        <v>357</v>
      </c>
      <c r="I345" s="3"/>
      <c r="J345" s="3" t="s">
        <v>2295</v>
      </c>
      <c r="L345" s="3"/>
      <c r="M345" s="3" t="s">
        <v>197</v>
      </c>
      <c r="O345" s="3"/>
      <c r="P345" s="3" t="s">
        <v>2568</v>
      </c>
      <c r="R345" s="3"/>
      <c r="S345" s="3" t="s">
        <v>171</v>
      </c>
      <c r="U345" s="3"/>
      <c r="V345" s="3" t="s">
        <v>2298</v>
      </c>
      <c r="W345">
        <v>20</v>
      </c>
      <c r="X345" s="3"/>
      <c r="Y345" s="3" t="s">
        <v>2299</v>
      </c>
      <c r="Z345">
        <v>20</v>
      </c>
      <c r="AA345" s="3"/>
      <c r="AB345" s="3" t="s">
        <v>2304</v>
      </c>
      <c r="AC345">
        <v>20</v>
      </c>
      <c r="AD345" s="3"/>
      <c r="AE345" s="3" t="s">
        <v>2301</v>
      </c>
      <c r="AF345">
        <v>20</v>
      </c>
      <c r="AG345" s="3"/>
      <c r="AH345" s="3" t="s">
        <v>2302</v>
      </c>
      <c r="AI345">
        <v>20</v>
      </c>
      <c r="AJ345" s="3"/>
      <c r="AK345" s="3"/>
      <c r="AM345" s="3"/>
    </row>
    <row r="346" spans="1:39" x14ac:dyDescent="0.25">
      <c r="A346" s="1">
        <v>43336.605949074103</v>
      </c>
      <c r="B346" s="1">
        <v>43336.606724537</v>
      </c>
      <c r="C346" s="3" t="s">
        <v>142</v>
      </c>
      <c r="D346" s="3"/>
      <c r="E346">
        <v>100</v>
      </c>
      <c r="F346" s="3"/>
      <c r="G346" s="11" t="s">
        <v>357</v>
      </c>
      <c r="I346" s="3"/>
      <c r="J346" s="3" t="s">
        <v>2295</v>
      </c>
      <c r="L346" s="3"/>
      <c r="M346" s="3" t="s">
        <v>197</v>
      </c>
      <c r="O346" s="3"/>
      <c r="P346" s="3" t="s">
        <v>2568</v>
      </c>
      <c r="R346" s="3"/>
      <c r="S346" s="3" t="s">
        <v>171</v>
      </c>
      <c r="U346" s="3"/>
      <c r="V346" s="3" t="s">
        <v>2298</v>
      </c>
      <c r="W346">
        <v>20</v>
      </c>
      <c r="X346" s="3"/>
      <c r="Y346" s="3" t="s">
        <v>2299</v>
      </c>
      <c r="Z346">
        <v>20</v>
      </c>
      <c r="AA346" s="3"/>
      <c r="AB346" s="3" t="s">
        <v>2304</v>
      </c>
      <c r="AC346">
        <v>20</v>
      </c>
      <c r="AD346" s="3"/>
      <c r="AE346" s="3" t="s">
        <v>2301</v>
      </c>
      <c r="AF346">
        <v>20</v>
      </c>
      <c r="AG346" s="3"/>
      <c r="AH346" s="3" t="s">
        <v>2302</v>
      </c>
      <c r="AI346">
        <v>20</v>
      </c>
      <c r="AJ346" s="3"/>
      <c r="AK346" s="3"/>
      <c r="AM346" s="3"/>
    </row>
    <row r="347" spans="1:39" x14ac:dyDescent="0.25">
      <c r="A347" s="1">
        <v>43336.723101851901</v>
      </c>
      <c r="B347" s="1">
        <v>43336.727430555598</v>
      </c>
      <c r="C347" s="3" t="s">
        <v>142</v>
      </c>
      <c r="D347" s="3"/>
      <c r="E347">
        <v>100</v>
      </c>
      <c r="F347" s="3"/>
      <c r="G347" s="11" t="s">
        <v>363</v>
      </c>
      <c r="I347" s="3"/>
      <c r="J347" s="3" t="s">
        <v>2295</v>
      </c>
      <c r="L347" s="3"/>
      <c r="M347" s="3" t="s">
        <v>146</v>
      </c>
      <c r="O347" s="3"/>
      <c r="P347" s="3" t="s">
        <v>2340</v>
      </c>
      <c r="R347" s="3"/>
      <c r="S347" s="3" t="s">
        <v>2322</v>
      </c>
      <c r="U347" s="3"/>
      <c r="V347" s="3" t="s">
        <v>2298</v>
      </c>
      <c r="W347">
        <v>20</v>
      </c>
      <c r="X347" s="3"/>
      <c r="Y347" s="3" t="s">
        <v>2299</v>
      </c>
      <c r="Z347">
        <v>20</v>
      </c>
      <c r="AA347" s="3"/>
      <c r="AB347" s="3" t="s">
        <v>2304</v>
      </c>
      <c r="AC347">
        <v>20</v>
      </c>
      <c r="AD347" s="3"/>
      <c r="AE347" s="3" t="s">
        <v>2301</v>
      </c>
      <c r="AF347">
        <v>20</v>
      </c>
      <c r="AG347" s="3"/>
      <c r="AH347" s="3" t="s">
        <v>2302</v>
      </c>
      <c r="AI347">
        <v>20</v>
      </c>
      <c r="AJ347" s="3"/>
      <c r="AK347" s="3"/>
      <c r="AM347" s="3"/>
    </row>
    <row r="348" spans="1:39" x14ac:dyDescent="0.25">
      <c r="A348" s="1">
        <v>43336.761122685202</v>
      </c>
      <c r="B348" s="1">
        <v>43336.764687499999</v>
      </c>
      <c r="C348" s="3" t="s">
        <v>142</v>
      </c>
      <c r="D348" s="3"/>
      <c r="E348">
        <v>100</v>
      </c>
      <c r="F348" s="3"/>
      <c r="G348" s="11" t="s">
        <v>363</v>
      </c>
      <c r="I348" s="3"/>
      <c r="J348" s="3" t="s">
        <v>2295</v>
      </c>
      <c r="L348" s="3"/>
      <c r="M348" s="3" t="s">
        <v>146</v>
      </c>
      <c r="O348" s="3"/>
      <c r="P348" s="3" t="s">
        <v>2569</v>
      </c>
      <c r="R348" s="3"/>
      <c r="S348" s="3" t="s">
        <v>162</v>
      </c>
      <c r="U348" s="3"/>
      <c r="V348" s="3" t="s">
        <v>2298</v>
      </c>
      <c r="W348">
        <v>20</v>
      </c>
      <c r="X348" s="3"/>
      <c r="Y348" s="3" t="s">
        <v>2299</v>
      </c>
      <c r="Z348">
        <v>20</v>
      </c>
      <c r="AA348" s="3"/>
      <c r="AB348" s="3" t="s">
        <v>2304</v>
      </c>
      <c r="AC348">
        <v>20</v>
      </c>
      <c r="AD348" s="3"/>
      <c r="AE348" s="3" t="s">
        <v>2301</v>
      </c>
      <c r="AF348">
        <v>20</v>
      </c>
      <c r="AG348" s="3"/>
      <c r="AH348" s="3" t="s">
        <v>2302</v>
      </c>
      <c r="AI348">
        <v>20</v>
      </c>
      <c r="AJ348" s="3"/>
      <c r="AK348" s="3" t="s">
        <v>2570</v>
      </c>
      <c r="AM348" s="3"/>
    </row>
    <row r="349" spans="1:39" x14ac:dyDescent="0.25">
      <c r="A349" s="1">
        <v>43336.868842592601</v>
      </c>
      <c r="B349" s="1">
        <v>43336.873657407399</v>
      </c>
      <c r="C349" s="3" t="s">
        <v>142</v>
      </c>
      <c r="D349" s="3"/>
      <c r="E349">
        <v>100</v>
      </c>
      <c r="F349" s="3"/>
      <c r="G349" s="11" t="s">
        <v>363</v>
      </c>
      <c r="I349" s="3"/>
      <c r="J349" s="3" t="s">
        <v>255</v>
      </c>
      <c r="L349" s="3"/>
      <c r="M349" s="3" t="s">
        <v>146</v>
      </c>
      <c r="O349" s="3"/>
      <c r="P349" s="3" t="s">
        <v>2347</v>
      </c>
      <c r="R349" s="3"/>
      <c r="S349" s="3" t="s">
        <v>2337</v>
      </c>
      <c r="U349" s="3"/>
      <c r="V349" s="3" t="s">
        <v>2298</v>
      </c>
      <c r="W349">
        <v>20</v>
      </c>
      <c r="X349" s="3"/>
      <c r="Y349" s="3" t="s">
        <v>2299</v>
      </c>
      <c r="Z349">
        <v>20</v>
      </c>
      <c r="AA349" s="3"/>
      <c r="AB349" s="3" t="s">
        <v>2304</v>
      </c>
      <c r="AC349">
        <v>20</v>
      </c>
      <c r="AD349" s="3"/>
      <c r="AE349" s="3" t="s">
        <v>2301</v>
      </c>
      <c r="AF349">
        <v>20</v>
      </c>
      <c r="AG349" s="3"/>
      <c r="AH349" s="3" t="s">
        <v>2302</v>
      </c>
      <c r="AI349">
        <v>20</v>
      </c>
      <c r="AJ349" s="3"/>
      <c r="AK349" s="3"/>
      <c r="AM349" s="3"/>
    </row>
    <row r="350" spans="1:39" x14ac:dyDescent="0.25">
      <c r="A350" s="1">
        <v>43336.901678240698</v>
      </c>
      <c r="B350" s="1">
        <v>43336.903703703698</v>
      </c>
      <c r="C350" s="3" t="s">
        <v>142</v>
      </c>
      <c r="D350" s="3"/>
      <c r="E350">
        <v>60</v>
      </c>
      <c r="F350" s="3"/>
      <c r="G350" s="11" t="s">
        <v>363</v>
      </c>
      <c r="I350" s="3"/>
      <c r="J350" s="3" t="s">
        <v>255</v>
      </c>
      <c r="L350" s="3"/>
      <c r="M350" s="3" t="s">
        <v>146</v>
      </c>
      <c r="O350" s="3"/>
      <c r="P350" s="3" t="s">
        <v>2560</v>
      </c>
      <c r="R350" s="3"/>
      <c r="S350" s="3" t="s">
        <v>2356</v>
      </c>
      <c r="U350" s="3"/>
      <c r="V350" s="3" t="s">
        <v>2298</v>
      </c>
      <c r="W350">
        <v>20</v>
      </c>
      <c r="X350" s="3"/>
      <c r="Y350" s="3" t="s">
        <v>2299</v>
      </c>
      <c r="Z350">
        <v>20</v>
      </c>
      <c r="AA350" s="3"/>
      <c r="AB350" s="3" t="s">
        <v>2300</v>
      </c>
      <c r="AC350">
        <v>0</v>
      </c>
      <c r="AD350" s="3"/>
      <c r="AE350" s="3" t="s">
        <v>2311</v>
      </c>
      <c r="AF350">
        <v>0</v>
      </c>
      <c r="AG350" s="3"/>
      <c r="AH350" s="3" t="s">
        <v>2302</v>
      </c>
      <c r="AI350">
        <v>20</v>
      </c>
      <c r="AJ350" s="3"/>
      <c r="AK350" s="3"/>
      <c r="AM350" s="3"/>
    </row>
    <row r="351" spans="1:39" x14ac:dyDescent="0.25">
      <c r="A351" s="1">
        <v>43336.904930555596</v>
      </c>
      <c r="B351" s="1">
        <v>43336.908078703702</v>
      </c>
      <c r="C351" s="3" t="s">
        <v>142</v>
      </c>
      <c r="D351" s="3"/>
      <c r="E351">
        <v>80</v>
      </c>
      <c r="F351" s="3"/>
      <c r="G351" s="11" t="s">
        <v>367</v>
      </c>
      <c r="I351" s="3"/>
      <c r="J351" s="3" t="s">
        <v>255</v>
      </c>
      <c r="L351" s="3"/>
      <c r="M351" s="3" t="s">
        <v>146</v>
      </c>
      <c r="O351" s="3"/>
      <c r="P351" s="3" t="s">
        <v>2360</v>
      </c>
      <c r="R351" s="3"/>
      <c r="S351" s="3" t="s">
        <v>2337</v>
      </c>
      <c r="U351" s="3"/>
      <c r="V351" s="3" t="s">
        <v>2298</v>
      </c>
      <c r="W351">
        <v>20</v>
      </c>
      <c r="X351" s="3"/>
      <c r="Y351" s="3" t="s">
        <v>2299</v>
      </c>
      <c r="Z351">
        <v>20</v>
      </c>
      <c r="AA351" s="3"/>
      <c r="AB351" s="3" t="s">
        <v>2304</v>
      </c>
      <c r="AC351">
        <v>20</v>
      </c>
      <c r="AD351" s="3"/>
      <c r="AE351" s="3" t="s">
        <v>2311</v>
      </c>
      <c r="AF351">
        <v>0</v>
      </c>
      <c r="AG351" s="3"/>
      <c r="AH351" s="3" t="s">
        <v>2302</v>
      </c>
      <c r="AI351">
        <v>20</v>
      </c>
      <c r="AJ351" s="3"/>
      <c r="AK351" s="3"/>
      <c r="AM351" s="3"/>
    </row>
    <row r="352" spans="1:39" x14ac:dyDescent="0.25">
      <c r="A352" s="1">
        <v>43337.855312500003</v>
      </c>
      <c r="B352" s="1">
        <v>43337.863252314797</v>
      </c>
      <c r="C352" s="3" t="s">
        <v>142</v>
      </c>
      <c r="D352" s="3"/>
      <c r="E352">
        <v>60</v>
      </c>
      <c r="F352" s="3"/>
      <c r="G352" s="11">
        <v>17094</v>
      </c>
      <c r="I352" s="3"/>
      <c r="J352" s="3" t="s">
        <v>255</v>
      </c>
      <c r="L352" s="3"/>
      <c r="M352" s="3" t="s">
        <v>146</v>
      </c>
      <c r="O352" s="3"/>
      <c r="P352" s="3" t="s">
        <v>2341</v>
      </c>
      <c r="R352" s="3"/>
      <c r="S352" s="3" t="s">
        <v>2571</v>
      </c>
      <c r="U352" s="3"/>
      <c r="V352" s="3" t="s">
        <v>2298</v>
      </c>
      <c r="W352">
        <v>20</v>
      </c>
      <c r="X352" s="3"/>
      <c r="Y352" s="3" t="s">
        <v>2299</v>
      </c>
      <c r="Z352">
        <v>20</v>
      </c>
      <c r="AA352" s="3"/>
      <c r="AB352" s="3" t="s">
        <v>2304</v>
      </c>
      <c r="AC352">
        <v>20</v>
      </c>
      <c r="AD352" s="3"/>
      <c r="AE352" s="3" t="s">
        <v>2311</v>
      </c>
      <c r="AF352">
        <v>0</v>
      </c>
      <c r="AG352" s="3"/>
      <c r="AH352" s="3" t="s">
        <v>2310</v>
      </c>
      <c r="AI352">
        <v>0</v>
      </c>
      <c r="AJ352" s="3"/>
      <c r="AK352" s="3"/>
      <c r="AM352" s="3"/>
    </row>
    <row r="353" spans="1:39" x14ac:dyDescent="0.25">
      <c r="A353" s="1">
        <v>43337.930428240703</v>
      </c>
      <c r="B353" s="1">
        <v>43337.9343981481</v>
      </c>
      <c r="C353" s="3" t="s">
        <v>142</v>
      </c>
      <c r="D353" s="3"/>
      <c r="E353">
        <v>100</v>
      </c>
      <c r="F353" s="3"/>
      <c r="G353" s="11" t="s">
        <v>425</v>
      </c>
      <c r="I353" s="3"/>
      <c r="J353" s="3" t="s">
        <v>255</v>
      </c>
      <c r="L353" s="3"/>
      <c r="M353" s="3" t="s">
        <v>146</v>
      </c>
      <c r="O353" s="3"/>
      <c r="P353" s="3" t="s">
        <v>2380</v>
      </c>
      <c r="R353" s="3"/>
      <c r="S353" s="3" t="s">
        <v>2337</v>
      </c>
      <c r="U353" s="3"/>
      <c r="V353" s="3" t="s">
        <v>2298</v>
      </c>
      <c r="W353">
        <v>20</v>
      </c>
      <c r="X353" s="3"/>
      <c r="Y353" s="3" t="s">
        <v>2299</v>
      </c>
      <c r="Z353">
        <v>20</v>
      </c>
      <c r="AA353" s="3"/>
      <c r="AB353" s="3" t="s">
        <v>2304</v>
      </c>
      <c r="AC353">
        <v>20</v>
      </c>
      <c r="AD353" s="3"/>
      <c r="AE353" s="3" t="s">
        <v>2301</v>
      </c>
      <c r="AF353">
        <v>20</v>
      </c>
      <c r="AG353" s="3"/>
      <c r="AH353" s="3" t="s">
        <v>2302</v>
      </c>
      <c r="AI353">
        <v>20</v>
      </c>
      <c r="AJ353" s="3"/>
      <c r="AK353" s="3"/>
      <c r="AM353" s="3"/>
    </row>
    <row r="354" spans="1:39" x14ac:dyDescent="0.25">
      <c r="A354" s="1">
        <v>43339.322326388901</v>
      </c>
      <c r="B354" s="1">
        <v>43339.547025462998</v>
      </c>
      <c r="C354" s="3" t="s">
        <v>142</v>
      </c>
      <c r="D354" s="3"/>
      <c r="E354">
        <v>80</v>
      </c>
      <c r="F354" s="3"/>
      <c r="G354" s="11" t="s">
        <v>425</v>
      </c>
      <c r="I354" s="3"/>
      <c r="J354" s="3" t="s">
        <v>2295</v>
      </c>
      <c r="L354" s="3"/>
      <c r="M354" s="3" t="s">
        <v>146</v>
      </c>
      <c r="O354" s="3"/>
      <c r="P354" s="3" t="s">
        <v>2575</v>
      </c>
      <c r="R354" s="3"/>
      <c r="S354" s="3" t="s">
        <v>2406</v>
      </c>
      <c r="U354" s="3"/>
      <c r="V354" s="3" t="s">
        <v>2298</v>
      </c>
      <c r="W354">
        <v>20</v>
      </c>
      <c r="X354" s="3"/>
      <c r="Y354" s="3" t="s">
        <v>2299</v>
      </c>
      <c r="Z354">
        <v>20</v>
      </c>
      <c r="AA354" s="3"/>
      <c r="AB354" s="3" t="s">
        <v>2304</v>
      </c>
      <c r="AC354">
        <v>20</v>
      </c>
      <c r="AD354" s="3"/>
      <c r="AE354" s="3" t="s">
        <v>2311</v>
      </c>
      <c r="AF354">
        <v>0</v>
      </c>
      <c r="AG354" s="3"/>
      <c r="AH354" s="3" t="s">
        <v>2302</v>
      </c>
      <c r="AI354">
        <v>20</v>
      </c>
      <c r="AJ354" s="3"/>
      <c r="AK354" s="3"/>
      <c r="AM354" s="3"/>
    </row>
    <row r="355" spans="1:39" x14ac:dyDescent="0.25">
      <c r="A355" s="1">
        <v>43339.525706018503</v>
      </c>
      <c r="B355" s="1">
        <v>43339.530138888898</v>
      </c>
      <c r="C355" s="3" t="s">
        <v>142</v>
      </c>
      <c r="D355" s="3"/>
      <c r="E355">
        <v>100</v>
      </c>
      <c r="F355" s="3"/>
      <c r="G355" s="11" t="s">
        <v>367</v>
      </c>
      <c r="I355" s="3"/>
      <c r="J355" s="3" t="s">
        <v>2295</v>
      </c>
      <c r="L355" s="3"/>
      <c r="M355" s="3" t="s">
        <v>146</v>
      </c>
      <c r="O355" s="3"/>
      <c r="P355" s="3" t="s">
        <v>2572</v>
      </c>
      <c r="R355" s="3"/>
      <c r="S355" s="3" t="s">
        <v>2573</v>
      </c>
      <c r="U355" s="3"/>
      <c r="V355" s="3" t="s">
        <v>2298</v>
      </c>
      <c r="W355">
        <v>20</v>
      </c>
      <c r="X355" s="3"/>
      <c r="Y355" s="3" t="s">
        <v>2299</v>
      </c>
      <c r="Z355">
        <v>20</v>
      </c>
      <c r="AA355" s="3"/>
      <c r="AB355" s="3" t="s">
        <v>2304</v>
      </c>
      <c r="AC355">
        <v>20</v>
      </c>
      <c r="AD355" s="3"/>
      <c r="AE355" s="3" t="s">
        <v>2301</v>
      </c>
      <c r="AF355">
        <v>20</v>
      </c>
      <c r="AG355" s="3"/>
      <c r="AH355" s="3" t="s">
        <v>2302</v>
      </c>
      <c r="AI355">
        <v>20</v>
      </c>
      <c r="AJ355" s="3"/>
      <c r="AK355" s="3" t="s">
        <v>2574</v>
      </c>
      <c r="AM355" s="3"/>
    </row>
    <row r="356" spans="1:39" x14ac:dyDescent="0.25">
      <c r="A356" s="1">
        <v>43339.583831018499</v>
      </c>
      <c r="B356" s="1">
        <v>43339.585011574098</v>
      </c>
      <c r="C356" s="3" t="s">
        <v>142</v>
      </c>
      <c r="D356" s="3"/>
      <c r="E356">
        <v>20</v>
      </c>
      <c r="F356" s="3"/>
      <c r="G356" s="11" t="s">
        <v>371</v>
      </c>
      <c r="I356" s="3"/>
      <c r="J356" s="3" t="s">
        <v>2295</v>
      </c>
      <c r="L356" s="3"/>
      <c r="M356" s="3" t="s">
        <v>168</v>
      </c>
      <c r="O356" s="3"/>
      <c r="P356" s="3" t="s">
        <v>2576</v>
      </c>
      <c r="R356" s="3"/>
      <c r="S356" s="3" t="s">
        <v>162</v>
      </c>
      <c r="U356" s="3"/>
      <c r="V356" s="3" t="s">
        <v>2298</v>
      </c>
      <c r="W356">
        <v>20</v>
      </c>
      <c r="X356" s="3"/>
      <c r="Y356" s="3" t="s">
        <v>2309</v>
      </c>
      <c r="Z356">
        <v>0</v>
      </c>
      <c r="AA356" s="3"/>
      <c r="AB356" s="3" t="s">
        <v>2300</v>
      </c>
      <c r="AC356">
        <v>0</v>
      </c>
      <c r="AD356" s="3"/>
      <c r="AE356" s="3" t="s">
        <v>2311</v>
      </c>
      <c r="AF356">
        <v>0</v>
      </c>
      <c r="AG356" s="3"/>
      <c r="AH356" s="3" t="s">
        <v>2312</v>
      </c>
      <c r="AI356">
        <v>0</v>
      </c>
      <c r="AJ356" s="3"/>
      <c r="AK356" s="3"/>
      <c r="AM356" s="3"/>
    </row>
    <row r="357" spans="1:39" x14ac:dyDescent="0.25">
      <c r="A357" s="1">
        <v>43339.585520833301</v>
      </c>
      <c r="B357" s="1">
        <v>43339.587488425903</v>
      </c>
      <c r="C357" s="3" t="s">
        <v>142</v>
      </c>
      <c r="D357" s="3"/>
      <c r="E357">
        <v>80</v>
      </c>
      <c r="F357" s="3"/>
      <c r="G357" s="11" t="s">
        <v>371</v>
      </c>
      <c r="I357" s="3"/>
      <c r="J357" s="3" t="s">
        <v>2295</v>
      </c>
      <c r="L357" s="3"/>
      <c r="M357" s="3" t="s">
        <v>168</v>
      </c>
      <c r="O357" s="3"/>
      <c r="P357" s="3" t="s">
        <v>2576</v>
      </c>
      <c r="R357" s="3"/>
      <c r="S357" s="3" t="s">
        <v>2436</v>
      </c>
      <c r="U357" s="3"/>
      <c r="V357" s="3" t="s">
        <v>2298</v>
      </c>
      <c r="W357">
        <v>20</v>
      </c>
      <c r="X357" s="3"/>
      <c r="Y357" s="3" t="s">
        <v>2299</v>
      </c>
      <c r="Z357">
        <v>20</v>
      </c>
      <c r="AA357" s="3"/>
      <c r="AB357" s="3" t="s">
        <v>2304</v>
      </c>
      <c r="AC357">
        <v>20</v>
      </c>
      <c r="AD357" s="3"/>
      <c r="AE357" s="3" t="s">
        <v>2311</v>
      </c>
      <c r="AF357">
        <v>0</v>
      </c>
      <c r="AG357" s="3"/>
      <c r="AH357" s="3" t="s">
        <v>2302</v>
      </c>
      <c r="AI357">
        <v>20</v>
      </c>
      <c r="AJ357" s="3"/>
      <c r="AK357" s="3" t="s">
        <v>2577</v>
      </c>
      <c r="AM357" s="3"/>
    </row>
    <row r="358" spans="1:39" x14ac:dyDescent="0.25">
      <c r="A358" s="1">
        <v>43339.587743055599</v>
      </c>
      <c r="B358" s="1">
        <v>43339.588414351798</v>
      </c>
      <c r="C358" s="3" t="s">
        <v>142</v>
      </c>
      <c r="D358" s="3"/>
      <c r="E358">
        <v>60</v>
      </c>
      <c r="F358" s="3"/>
      <c r="G358" s="11" t="s">
        <v>371</v>
      </c>
      <c r="I358" s="3"/>
      <c r="J358" s="3" t="s">
        <v>2295</v>
      </c>
      <c r="L358" s="3"/>
      <c r="M358" s="3" t="s">
        <v>168</v>
      </c>
      <c r="O358" s="3"/>
      <c r="P358" s="3" t="s">
        <v>2576</v>
      </c>
      <c r="R358" s="3"/>
      <c r="S358" s="3" t="s">
        <v>171</v>
      </c>
      <c r="U358" s="3"/>
      <c r="V358" s="3" t="s">
        <v>2298</v>
      </c>
      <c r="W358">
        <v>20</v>
      </c>
      <c r="X358" s="3"/>
      <c r="Y358" s="3" t="s">
        <v>2299</v>
      </c>
      <c r="Z358">
        <v>20</v>
      </c>
      <c r="AA358" s="3"/>
      <c r="AB358" s="3" t="s">
        <v>2300</v>
      </c>
      <c r="AC358">
        <v>0</v>
      </c>
      <c r="AD358" s="3"/>
      <c r="AE358" s="3" t="s">
        <v>2311</v>
      </c>
      <c r="AF358">
        <v>0</v>
      </c>
      <c r="AG358" s="3"/>
      <c r="AH358" s="3" t="s">
        <v>2302</v>
      </c>
      <c r="AI358">
        <v>20</v>
      </c>
      <c r="AJ358" s="3"/>
      <c r="AK358" s="3"/>
      <c r="AM358" s="3"/>
    </row>
    <row r="359" spans="1:39" x14ac:dyDescent="0.25">
      <c r="A359" s="1">
        <v>43339.588587963</v>
      </c>
      <c r="B359" s="1">
        <v>43339.589282407404</v>
      </c>
      <c r="C359" s="3" t="s">
        <v>142</v>
      </c>
      <c r="D359" s="3"/>
      <c r="E359">
        <v>60</v>
      </c>
      <c r="F359" s="3"/>
      <c r="G359" s="11" t="s">
        <v>371</v>
      </c>
      <c r="I359" s="3"/>
      <c r="J359" s="3" t="s">
        <v>2295</v>
      </c>
      <c r="L359" s="3"/>
      <c r="M359" s="3" t="s">
        <v>168</v>
      </c>
      <c r="O359" s="3"/>
      <c r="P359" s="3" t="s">
        <v>2576</v>
      </c>
      <c r="R359" s="3"/>
      <c r="S359" s="3" t="s">
        <v>2436</v>
      </c>
      <c r="U359" s="3"/>
      <c r="V359" s="3" t="s">
        <v>2298</v>
      </c>
      <c r="W359">
        <v>20</v>
      </c>
      <c r="X359" s="3"/>
      <c r="Y359" s="3" t="s">
        <v>2299</v>
      </c>
      <c r="Z359">
        <v>20</v>
      </c>
      <c r="AA359" s="3"/>
      <c r="AB359" s="3" t="s">
        <v>2300</v>
      </c>
      <c r="AC359">
        <v>0</v>
      </c>
      <c r="AD359" s="3"/>
      <c r="AE359" s="3" t="s">
        <v>2311</v>
      </c>
      <c r="AF359">
        <v>0</v>
      </c>
      <c r="AG359" s="3"/>
      <c r="AH359" s="3" t="s">
        <v>2302</v>
      </c>
      <c r="AI359">
        <v>20</v>
      </c>
      <c r="AJ359" s="3"/>
      <c r="AK359" s="3"/>
      <c r="AM359" s="3"/>
    </row>
    <row r="360" spans="1:39" x14ac:dyDescent="0.25">
      <c r="A360" s="1">
        <v>43339.599282407398</v>
      </c>
      <c r="B360" s="1">
        <v>43339.602615740703</v>
      </c>
      <c r="C360" s="3" t="s">
        <v>142</v>
      </c>
      <c r="D360" s="3"/>
      <c r="E360">
        <v>80</v>
      </c>
      <c r="F360" s="3"/>
      <c r="G360" s="11" t="s">
        <v>371</v>
      </c>
      <c r="I360" s="3"/>
      <c r="J360" s="3" t="s">
        <v>2295</v>
      </c>
      <c r="L360" s="3"/>
      <c r="M360" s="3" t="s">
        <v>168</v>
      </c>
      <c r="O360" s="3"/>
      <c r="P360" s="3" t="s">
        <v>2576</v>
      </c>
      <c r="R360" s="3"/>
      <c r="S360" s="3" t="s">
        <v>2436</v>
      </c>
      <c r="U360" s="3"/>
      <c r="V360" s="3" t="s">
        <v>2298</v>
      </c>
      <c r="W360">
        <v>20</v>
      </c>
      <c r="X360" s="3"/>
      <c r="Y360" s="3" t="s">
        <v>2309</v>
      </c>
      <c r="Z360">
        <v>0</v>
      </c>
      <c r="AA360" s="3"/>
      <c r="AB360" s="3" t="s">
        <v>2304</v>
      </c>
      <c r="AC360">
        <v>20</v>
      </c>
      <c r="AD360" s="3"/>
      <c r="AE360" s="3" t="s">
        <v>2301</v>
      </c>
      <c r="AF360">
        <v>20</v>
      </c>
      <c r="AG360" s="3"/>
      <c r="AH360" s="3" t="s">
        <v>2302</v>
      </c>
      <c r="AI360">
        <v>20</v>
      </c>
      <c r="AJ360" s="3"/>
      <c r="AK360" s="3"/>
      <c r="AM360" s="3"/>
    </row>
    <row r="361" spans="1:39" x14ac:dyDescent="0.25">
      <c r="A361" s="1">
        <v>43339.6028240741</v>
      </c>
      <c r="B361" s="1">
        <v>43339.6035416667</v>
      </c>
      <c r="C361" s="3" t="s">
        <v>142</v>
      </c>
      <c r="D361" s="3"/>
      <c r="E361">
        <v>100</v>
      </c>
      <c r="F361" s="3"/>
      <c r="G361" s="11" t="s">
        <v>371</v>
      </c>
      <c r="I361" s="3"/>
      <c r="J361" s="3" t="s">
        <v>2295</v>
      </c>
      <c r="L361" s="3"/>
      <c r="M361" s="3" t="s">
        <v>168</v>
      </c>
      <c r="O361" s="3"/>
      <c r="P361" s="3" t="s">
        <v>2578</v>
      </c>
      <c r="R361" s="3"/>
      <c r="S361" s="3" t="s">
        <v>2571</v>
      </c>
      <c r="U361" s="3"/>
      <c r="V361" s="3" t="s">
        <v>2298</v>
      </c>
      <c r="W361">
        <v>20</v>
      </c>
      <c r="X361" s="3"/>
      <c r="Y361" s="3" t="s">
        <v>2299</v>
      </c>
      <c r="Z361">
        <v>20</v>
      </c>
      <c r="AA361" s="3"/>
      <c r="AB361" s="3" t="s">
        <v>2304</v>
      </c>
      <c r="AC361">
        <v>20</v>
      </c>
      <c r="AD361" s="3"/>
      <c r="AE361" s="3" t="s">
        <v>2301</v>
      </c>
      <c r="AF361">
        <v>20</v>
      </c>
      <c r="AG361" s="3"/>
      <c r="AH361" s="3" t="s">
        <v>2302</v>
      </c>
      <c r="AI361">
        <v>20</v>
      </c>
      <c r="AJ361" s="3"/>
      <c r="AK361" s="3"/>
      <c r="AM361" s="3"/>
    </row>
    <row r="362" spans="1:39" x14ac:dyDescent="0.25">
      <c r="A362" s="1">
        <v>43339.603888888902</v>
      </c>
      <c r="B362" s="1">
        <v>43339.604629629597</v>
      </c>
      <c r="C362" s="3" t="s">
        <v>142</v>
      </c>
      <c r="D362" s="3"/>
      <c r="E362">
        <v>80</v>
      </c>
      <c r="F362" s="3"/>
      <c r="G362" s="11" t="s">
        <v>371</v>
      </c>
      <c r="I362" s="3"/>
      <c r="J362" s="3" t="s">
        <v>2295</v>
      </c>
      <c r="L362" s="3"/>
      <c r="M362" s="3" t="s">
        <v>168</v>
      </c>
      <c r="O362" s="3"/>
      <c r="P362" s="3" t="s">
        <v>2363</v>
      </c>
      <c r="R362" s="3"/>
      <c r="S362" s="3" t="s">
        <v>2579</v>
      </c>
      <c r="U362" s="3"/>
      <c r="V362" s="3" t="s">
        <v>2298</v>
      </c>
      <c r="W362">
        <v>20</v>
      </c>
      <c r="X362" s="3"/>
      <c r="Y362" s="3" t="s">
        <v>2299</v>
      </c>
      <c r="Z362">
        <v>20</v>
      </c>
      <c r="AA362" s="3"/>
      <c r="AB362" s="3" t="s">
        <v>2304</v>
      </c>
      <c r="AC362">
        <v>20</v>
      </c>
      <c r="AD362" s="3"/>
      <c r="AE362" s="3" t="s">
        <v>2301</v>
      </c>
      <c r="AF362">
        <v>20</v>
      </c>
      <c r="AG362" s="3"/>
      <c r="AH362" s="3" t="s">
        <v>2312</v>
      </c>
      <c r="AI362">
        <v>0</v>
      </c>
      <c r="AJ362" s="3"/>
      <c r="AK362" s="3"/>
      <c r="AM362" s="3"/>
    </row>
    <row r="363" spans="1:39" x14ac:dyDescent="0.25">
      <c r="A363" s="1">
        <v>43339.604861111096</v>
      </c>
      <c r="B363" s="1">
        <v>43339.605868055602</v>
      </c>
      <c r="C363" s="3" t="s">
        <v>142</v>
      </c>
      <c r="D363" s="3"/>
      <c r="E363">
        <v>60</v>
      </c>
      <c r="F363" s="3"/>
      <c r="G363" s="11" t="s">
        <v>371</v>
      </c>
      <c r="I363" s="3"/>
      <c r="J363" s="3" t="s">
        <v>2295</v>
      </c>
      <c r="L363" s="3"/>
      <c r="M363" s="3" t="s">
        <v>168</v>
      </c>
      <c r="O363" s="3"/>
      <c r="P363" s="3" t="s">
        <v>2580</v>
      </c>
      <c r="R363" s="3"/>
      <c r="S363" s="3" t="s">
        <v>2436</v>
      </c>
      <c r="U363" s="3"/>
      <c r="V363" s="3" t="s">
        <v>2373</v>
      </c>
      <c r="W363">
        <v>0</v>
      </c>
      <c r="X363" s="3"/>
      <c r="Y363" s="3" t="s">
        <v>2299</v>
      </c>
      <c r="Z363">
        <v>20</v>
      </c>
      <c r="AA363" s="3"/>
      <c r="AB363" s="3" t="s">
        <v>2304</v>
      </c>
      <c r="AC363">
        <v>20</v>
      </c>
      <c r="AD363" s="3"/>
      <c r="AE363" s="3" t="s">
        <v>2311</v>
      </c>
      <c r="AF363">
        <v>0</v>
      </c>
      <c r="AG363" s="3"/>
      <c r="AH363" s="3" t="s">
        <v>2302</v>
      </c>
      <c r="AI363">
        <v>20</v>
      </c>
      <c r="AJ363" s="3"/>
      <c r="AK363" s="3"/>
      <c r="AM363" s="3"/>
    </row>
    <row r="364" spans="1:39" x14ac:dyDescent="0.25">
      <c r="A364" s="1">
        <v>43339.606087963002</v>
      </c>
      <c r="B364" s="1">
        <v>43339.607002314799</v>
      </c>
      <c r="C364" s="3" t="s">
        <v>142</v>
      </c>
      <c r="D364" s="3"/>
      <c r="E364">
        <v>80</v>
      </c>
      <c r="F364" s="3"/>
      <c r="G364" s="11" t="s">
        <v>371</v>
      </c>
      <c r="I364" s="3"/>
      <c r="J364" s="3" t="s">
        <v>2295</v>
      </c>
      <c r="L364" s="3"/>
      <c r="M364" s="3" t="s">
        <v>168</v>
      </c>
      <c r="O364" s="3"/>
      <c r="P364" s="3" t="s">
        <v>2363</v>
      </c>
      <c r="R364" s="3"/>
      <c r="S364" s="3" t="s">
        <v>2549</v>
      </c>
      <c r="U364" s="3"/>
      <c r="V364" s="3" t="s">
        <v>2298</v>
      </c>
      <c r="W364">
        <v>20</v>
      </c>
      <c r="X364" s="3"/>
      <c r="Y364" s="3" t="s">
        <v>2299</v>
      </c>
      <c r="Z364">
        <v>20</v>
      </c>
      <c r="AA364" s="3"/>
      <c r="AB364" s="3" t="s">
        <v>2304</v>
      </c>
      <c r="AC364">
        <v>20</v>
      </c>
      <c r="AD364" s="3"/>
      <c r="AE364" s="3" t="s">
        <v>2311</v>
      </c>
      <c r="AF364">
        <v>0</v>
      </c>
      <c r="AG364" s="3"/>
      <c r="AH364" s="3" t="s">
        <v>2302</v>
      </c>
      <c r="AI364">
        <v>20</v>
      </c>
      <c r="AJ364" s="3"/>
      <c r="AK364" s="3"/>
      <c r="AM364" s="3"/>
    </row>
    <row r="365" spans="1:39" x14ac:dyDescent="0.25">
      <c r="A365" s="1">
        <v>43339.607372685197</v>
      </c>
      <c r="B365" s="1">
        <v>43339.607962962997</v>
      </c>
      <c r="C365" s="3" t="s">
        <v>142</v>
      </c>
      <c r="D365" s="3"/>
      <c r="E365">
        <v>80</v>
      </c>
      <c r="F365" s="3"/>
      <c r="G365" s="11" t="s">
        <v>371</v>
      </c>
      <c r="I365" s="3"/>
      <c r="J365" s="3" t="s">
        <v>2295</v>
      </c>
      <c r="L365" s="3"/>
      <c r="M365" s="3" t="s">
        <v>168</v>
      </c>
      <c r="O365" s="3"/>
      <c r="P365" s="3" t="s">
        <v>2363</v>
      </c>
      <c r="R365" s="3"/>
      <c r="S365" s="3" t="s">
        <v>2307</v>
      </c>
      <c r="U365" s="3"/>
      <c r="V365" s="3" t="s">
        <v>2298</v>
      </c>
      <c r="W365">
        <v>20</v>
      </c>
      <c r="X365" s="3"/>
      <c r="Y365" s="3" t="s">
        <v>2299</v>
      </c>
      <c r="Z365">
        <v>20</v>
      </c>
      <c r="AA365" s="3"/>
      <c r="AB365" s="3" t="s">
        <v>2304</v>
      </c>
      <c r="AC365">
        <v>20</v>
      </c>
      <c r="AD365" s="3"/>
      <c r="AE365" s="3" t="s">
        <v>2301</v>
      </c>
      <c r="AF365">
        <v>20</v>
      </c>
      <c r="AG365" s="3"/>
      <c r="AH365" s="3" t="s">
        <v>2310</v>
      </c>
      <c r="AI365">
        <v>0</v>
      </c>
      <c r="AJ365" s="3"/>
      <c r="AK365" s="3"/>
      <c r="AM365" s="3"/>
    </row>
    <row r="366" spans="1:39" x14ac:dyDescent="0.25">
      <c r="A366" s="1">
        <v>43339.649953703702</v>
      </c>
      <c r="B366" s="1">
        <v>43339.651724536998</v>
      </c>
      <c r="C366" s="3" t="s">
        <v>142</v>
      </c>
      <c r="D366" s="3"/>
      <c r="E366">
        <v>60</v>
      </c>
      <c r="F366" s="3"/>
      <c r="G366" s="11" t="s">
        <v>379</v>
      </c>
      <c r="I366" s="3"/>
      <c r="J366" s="3" t="s">
        <v>255</v>
      </c>
      <c r="L366" s="3"/>
      <c r="M366" s="3" t="s">
        <v>146</v>
      </c>
      <c r="O366" s="3"/>
      <c r="P366" s="3" t="s">
        <v>2401</v>
      </c>
      <c r="R366" s="3"/>
      <c r="S366" s="3" t="s">
        <v>162</v>
      </c>
      <c r="U366" s="3"/>
      <c r="V366" s="3" t="s">
        <v>2298</v>
      </c>
      <c r="W366">
        <v>20</v>
      </c>
      <c r="X366" s="3"/>
      <c r="Y366" s="3" t="s">
        <v>2309</v>
      </c>
      <c r="Z366">
        <v>0</v>
      </c>
      <c r="AA366" s="3"/>
      <c r="AB366" s="3" t="s">
        <v>2304</v>
      </c>
      <c r="AC366">
        <v>20</v>
      </c>
      <c r="AD366" s="3"/>
      <c r="AE366" s="3" t="s">
        <v>2301</v>
      </c>
      <c r="AF366">
        <v>20</v>
      </c>
      <c r="AG366" s="3"/>
      <c r="AH366" s="3" t="s">
        <v>2312</v>
      </c>
      <c r="AI366">
        <v>0</v>
      </c>
      <c r="AJ366" s="3"/>
      <c r="AK366" s="3" t="s">
        <v>2581</v>
      </c>
      <c r="AM366" s="3"/>
    </row>
    <row r="367" spans="1:39" x14ac:dyDescent="0.25">
      <c r="A367" s="1">
        <v>43339.651967592603</v>
      </c>
      <c r="B367" s="1">
        <v>43339.652962963002</v>
      </c>
      <c r="C367" s="3" t="s">
        <v>142</v>
      </c>
      <c r="D367" s="3"/>
      <c r="E367">
        <v>80</v>
      </c>
      <c r="F367" s="3"/>
      <c r="G367" s="11" t="s">
        <v>379</v>
      </c>
      <c r="I367" s="3"/>
      <c r="J367" s="3" t="s">
        <v>255</v>
      </c>
      <c r="L367" s="3"/>
      <c r="M367" s="3" t="s">
        <v>146</v>
      </c>
      <c r="O367" s="3"/>
      <c r="P367" s="3" t="s">
        <v>2401</v>
      </c>
      <c r="R367" s="3"/>
      <c r="S367" s="3" t="s">
        <v>162</v>
      </c>
      <c r="U367" s="3"/>
      <c r="V367" s="3" t="s">
        <v>2298</v>
      </c>
      <c r="W367">
        <v>20</v>
      </c>
      <c r="X367" s="3"/>
      <c r="Y367" s="3" t="s">
        <v>2309</v>
      </c>
      <c r="Z367">
        <v>0</v>
      </c>
      <c r="AA367" s="3"/>
      <c r="AB367" s="3" t="s">
        <v>2304</v>
      </c>
      <c r="AC367">
        <v>20</v>
      </c>
      <c r="AD367" s="3"/>
      <c r="AE367" s="3" t="s">
        <v>2301</v>
      </c>
      <c r="AF367">
        <v>20</v>
      </c>
      <c r="AG367" s="3"/>
      <c r="AH367" s="3" t="s">
        <v>2302</v>
      </c>
      <c r="AI367">
        <v>20</v>
      </c>
      <c r="AJ367" s="3"/>
      <c r="AK367" s="3"/>
      <c r="AM367" s="3"/>
    </row>
    <row r="368" spans="1:39" x14ac:dyDescent="0.25">
      <c r="A368" s="1">
        <v>43339.653032407397</v>
      </c>
      <c r="B368" s="1">
        <v>43339.654479166697</v>
      </c>
      <c r="C368" s="3" t="s">
        <v>142</v>
      </c>
      <c r="D368" s="3"/>
      <c r="E368">
        <v>80</v>
      </c>
      <c r="F368" s="3"/>
      <c r="G368" s="11" t="s">
        <v>379</v>
      </c>
      <c r="I368" s="3"/>
      <c r="J368" s="3" t="s">
        <v>255</v>
      </c>
      <c r="L368" s="3"/>
      <c r="M368" s="3" t="s">
        <v>146</v>
      </c>
      <c r="O368" s="3"/>
      <c r="P368" s="3" t="s">
        <v>2401</v>
      </c>
      <c r="R368" s="3"/>
      <c r="S368" s="3" t="s">
        <v>162</v>
      </c>
      <c r="U368" s="3"/>
      <c r="V368" s="3" t="s">
        <v>2298</v>
      </c>
      <c r="W368">
        <v>20</v>
      </c>
      <c r="X368" s="3"/>
      <c r="Y368" s="3" t="s">
        <v>2299</v>
      </c>
      <c r="Z368">
        <v>20</v>
      </c>
      <c r="AA368" s="3"/>
      <c r="AB368" s="3" t="s">
        <v>2304</v>
      </c>
      <c r="AC368">
        <v>20</v>
      </c>
      <c r="AD368" s="3"/>
      <c r="AE368" s="3" t="s">
        <v>2301</v>
      </c>
      <c r="AF368">
        <v>20</v>
      </c>
      <c r="AG368" s="3"/>
      <c r="AH368" s="3" t="s">
        <v>2312</v>
      </c>
      <c r="AI368">
        <v>0</v>
      </c>
      <c r="AJ368" s="3"/>
      <c r="AK368" s="3" t="s">
        <v>2582</v>
      </c>
      <c r="AM368" s="3"/>
    </row>
    <row r="369" spans="1:39" x14ac:dyDescent="0.25">
      <c r="A369" s="1">
        <v>43339.654548611099</v>
      </c>
      <c r="B369" s="1">
        <v>43339.655231481498</v>
      </c>
      <c r="C369" s="3" t="s">
        <v>142</v>
      </c>
      <c r="D369" s="3"/>
      <c r="E369">
        <v>100</v>
      </c>
      <c r="F369" s="3"/>
      <c r="G369" s="11" t="s">
        <v>379</v>
      </c>
      <c r="I369" s="3"/>
      <c r="J369" s="3" t="s">
        <v>255</v>
      </c>
      <c r="L369" s="3"/>
      <c r="M369" s="3" t="s">
        <v>146</v>
      </c>
      <c r="O369" s="3"/>
      <c r="P369" s="3" t="s">
        <v>2401</v>
      </c>
      <c r="R369" s="3"/>
      <c r="S369" s="3" t="s">
        <v>162</v>
      </c>
      <c r="U369" s="3"/>
      <c r="V369" s="3" t="s">
        <v>2298</v>
      </c>
      <c r="W369">
        <v>20</v>
      </c>
      <c r="X369" s="3"/>
      <c r="Y369" s="3" t="s">
        <v>2299</v>
      </c>
      <c r="Z369">
        <v>20</v>
      </c>
      <c r="AA369" s="3"/>
      <c r="AB369" s="3" t="s">
        <v>2304</v>
      </c>
      <c r="AC369">
        <v>20</v>
      </c>
      <c r="AD369" s="3"/>
      <c r="AE369" s="3" t="s">
        <v>2301</v>
      </c>
      <c r="AF369">
        <v>20</v>
      </c>
      <c r="AG369" s="3"/>
      <c r="AH369" s="3" t="s">
        <v>2302</v>
      </c>
      <c r="AI369">
        <v>20</v>
      </c>
      <c r="AJ369" s="3"/>
      <c r="AK369" s="3"/>
      <c r="AM369" s="3"/>
    </row>
    <row r="370" spans="1:39" x14ac:dyDescent="0.25">
      <c r="A370" s="1">
        <v>43339.655289351896</v>
      </c>
      <c r="B370" s="1">
        <v>43339.655729166698</v>
      </c>
      <c r="C370" s="3" t="s">
        <v>142</v>
      </c>
      <c r="D370" s="3"/>
      <c r="E370">
        <v>80</v>
      </c>
      <c r="F370" s="3"/>
      <c r="G370" s="11" t="s">
        <v>379</v>
      </c>
      <c r="I370" s="3"/>
      <c r="J370" s="3" t="s">
        <v>255</v>
      </c>
      <c r="L370" s="3"/>
      <c r="M370" s="3" t="s">
        <v>146</v>
      </c>
      <c r="O370" s="3"/>
      <c r="P370" s="3" t="s">
        <v>2401</v>
      </c>
      <c r="R370" s="3"/>
      <c r="S370" s="3" t="s">
        <v>162</v>
      </c>
      <c r="U370" s="3"/>
      <c r="V370" s="3" t="s">
        <v>2373</v>
      </c>
      <c r="W370">
        <v>0</v>
      </c>
      <c r="X370" s="3"/>
      <c r="Y370" s="3" t="s">
        <v>2299</v>
      </c>
      <c r="Z370">
        <v>20</v>
      </c>
      <c r="AA370" s="3"/>
      <c r="AB370" s="3" t="s">
        <v>2304</v>
      </c>
      <c r="AC370">
        <v>20</v>
      </c>
      <c r="AD370" s="3"/>
      <c r="AE370" s="3" t="s">
        <v>2301</v>
      </c>
      <c r="AF370">
        <v>20</v>
      </c>
      <c r="AG370" s="3"/>
      <c r="AH370" s="3" t="s">
        <v>2302</v>
      </c>
      <c r="AI370">
        <v>20</v>
      </c>
      <c r="AJ370" s="3"/>
      <c r="AK370" s="3" t="s">
        <v>836</v>
      </c>
      <c r="AM370" s="3"/>
    </row>
    <row r="371" spans="1:39" x14ac:dyDescent="0.25">
      <c r="A371" s="1">
        <v>43339.662789351903</v>
      </c>
      <c r="B371" s="1">
        <v>43339.663981481499</v>
      </c>
      <c r="C371" s="3" t="s">
        <v>142</v>
      </c>
      <c r="D371" s="3"/>
      <c r="E371">
        <v>80</v>
      </c>
      <c r="F371" s="3"/>
      <c r="G371" s="11" t="s">
        <v>363</v>
      </c>
      <c r="I371" s="3"/>
      <c r="J371" s="3" t="s">
        <v>255</v>
      </c>
      <c r="L371" s="3"/>
      <c r="M371" s="3" t="s">
        <v>146</v>
      </c>
      <c r="O371" s="3"/>
      <c r="P371" s="3" t="s">
        <v>2360</v>
      </c>
      <c r="R371" s="3"/>
      <c r="S371" s="3" t="s">
        <v>2557</v>
      </c>
      <c r="U371" s="3"/>
      <c r="V371" s="3" t="s">
        <v>2298</v>
      </c>
      <c r="W371">
        <v>20</v>
      </c>
      <c r="X371" s="3"/>
      <c r="Y371" s="3" t="s">
        <v>2309</v>
      </c>
      <c r="Z371">
        <v>0</v>
      </c>
      <c r="AA371" s="3"/>
      <c r="AB371" s="3" t="s">
        <v>2304</v>
      </c>
      <c r="AC371">
        <v>20</v>
      </c>
      <c r="AD371" s="3"/>
      <c r="AE371" s="3" t="s">
        <v>2301</v>
      </c>
      <c r="AF371">
        <v>20</v>
      </c>
      <c r="AG371" s="3"/>
      <c r="AH371" s="3" t="s">
        <v>2302</v>
      </c>
      <c r="AI371">
        <v>20</v>
      </c>
      <c r="AJ371" s="3"/>
      <c r="AK371" s="3"/>
      <c r="AM371" s="3"/>
    </row>
    <row r="372" spans="1:39" x14ac:dyDescent="0.25">
      <c r="A372" s="1">
        <v>43340.2183912037</v>
      </c>
      <c r="B372" s="1">
        <v>43340.2208217593</v>
      </c>
      <c r="C372" s="3" t="s">
        <v>142</v>
      </c>
      <c r="D372" s="3"/>
      <c r="E372">
        <v>80</v>
      </c>
      <c r="F372" s="3"/>
      <c r="G372" s="11" t="s">
        <v>367</v>
      </c>
      <c r="I372" s="3"/>
      <c r="J372" s="3" t="s">
        <v>255</v>
      </c>
      <c r="L372" s="3"/>
      <c r="M372" s="3" t="s">
        <v>146</v>
      </c>
      <c r="O372" s="3"/>
      <c r="P372" s="3" t="s">
        <v>2583</v>
      </c>
      <c r="R372" s="3"/>
      <c r="S372" s="3" t="s">
        <v>2337</v>
      </c>
      <c r="U372" s="3"/>
      <c r="V372" s="3" t="s">
        <v>2298</v>
      </c>
      <c r="W372">
        <v>20</v>
      </c>
      <c r="X372" s="3"/>
      <c r="Y372" s="3" t="s">
        <v>2309</v>
      </c>
      <c r="Z372">
        <v>0</v>
      </c>
      <c r="AA372" s="3"/>
      <c r="AB372" s="3" t="s">
        <v>2304</v>
      </c>
      <c r="AC372">
        <v>20</v>
      </c>
      <c r="AD372" s="3"/>
      <c r="AE372" s="3" t="s">
        <v>2301</v>
      </c>
      <c r="AF372">
        <v>20</v>
      </c>
      <c r="AG372" s="3"/>
      <c r="AH372" s="3" t="s">
        <v>2302</v>
      </c>
      <c r="AI372">
        <v>20</v>
      </c>
      <c r="AJ372" s="3"/>
      <c r="AK372" s="3"/>
      <c r="AM372" s="3"/>
    </row>
    <row r="373" spans="1:39" x14ac:dyDescent="0.25">
      <c r="A373" s="1">
        <v>43340.398738425902</v>
      </c>
      <c r="B373" s="1">
        <v>43340.4934490741</v>
      </c>
      <c r="C373" s="3" t="s">
        <v>142</v>
      </c>
      <c r="D373" s="3"/>
      <c r="E373">
        <v>60</v>
      </c>
      <c r="F373" s="3"/>
      <c r="G373" s="11" t="s">
        <v>435</v>
      </c>
      <c r="I373" s="3"/>
      <c r="J373" s="3" t="s">
        <v>2295</v>
      </c>
      <c r="L373" s="3"/>
      <c r="M373" s="3" t="s">
        <v>257</v>
      </c>
      <c r="O373" s="3"/>
      <c r="P373" s="3" t="s">
        <v>2584</v>
      </c>
      <c r="R373" s="3"/>
      <c r="S373" s="3" t="s">
        <v>2585</v>
      </c>
      <c r="U373" s="3"/>
      <c r="V373" s="3" t="s">
        <v>2298</v>
      </c>
      <c r="W373">
        <v>20</v>
      </c>
      <c r="X373" s="3"/>
      <c r="Y373" s="3" t="s">
        <v>2299</v>
      </c>
      <c r="Z373">
        <v>20</v>
      </c>
      <c r="AA373" s="3"/>
      <c r="AB373" s="3" t="s">
        <v>2304</v>
      </c>
      <c r="AC373">
        <v>20</v>
      </c>
      <c r="AD373" s="3"/>
      <c r="AE373" s="3" t="s">
        <v>2311</v>
      </c>
      <c r="AF373">
        <v>0</v>
      </c>
      <c r="AG373" s="3"/>
      <c r="AH373" s="3" t="s">
        <v>2310</v>
      </c>
      <c r="AI373">
        <v>0</v>
      </c>
      <c r="AJ373" s="3"/>
      <c r="AK373" s="3"/>
      <c r="AM373" s="3"/>
    </row>
    <row r="374" spans="1:39" x14ac:dyDescent="0.25">
      <c r="A374" s="1">
        <v>43340.473888888897</v>
      </c>
      <c r="B374" s="1">
        <v>43340.595694444397</v>
      </c>
      <c r="C374" s="3" t="s">
        <v>142</v>
      </c>
      <c r="D374" s="3"/>
      <c r="E374">
        <v>100</v>
      </c>
      <c r="F374" s="3"/>
      <c r="G374" s="11" t="s">
        <v>461</v>
      </c>
      <c r="I374" s="3"/>
      <c r="J374" s="3" t="s">
        <v>2295</v>
      </c>
      <c r="L374" s="3"/>
      <c r="M374" s="3" t="s">
        <v>146</v>
      </c>
      <c r="O374" s="3"/>
      <c r="P374" s="3" t="s">
        <v>2347</v>
      </c>
      <c r="R374" s="3"/>
      <c r="S374" s="3" t="s">
        <v>2337</v>
      </c>
      <c r="U374" s="3"/>
      <c r="V374" s="3" t="s">
        <v>2298</v>
      </c>
      <c r="W374">
        <v>20</v>
      </c>
      <c r="X374" s="3"/>
      <c r="Y374" s="3" t="s">
        <v>2299</v>
      </c>
      <c r="Z374">
        <v>20</v>
      </c>
      <c r="AA374" s="3"/>
      <c r="AB374" s="3" t="s">
        <v>2304</v>
      </c>
      <c r="AC374">
        <v>20</v>
      </c>
      <c r="AD374" s="3"/>
      <c r="AE374" s="3" t="s">
        <v>2301</v>
      </c>
      <c r="AF374">
        <v>20</v>
      </c>
      <c r="AG374" s="3"/>
      <c r="AH374" s="3" t="s">
        <v>2302</v>
      </c>
      <c r="AI374">
        <v>20</v>
      </c>
      <c r="AJ374" s="3"/>
      <c r="AK374" s="3"/>
      <c r="AM374" s="3"/>
    </row>
    <row r="375" spans="1:39" x14ac:dyDescent="0.25">
      <c r="A375" s="1">
        <v>43340.493773148097</v>
      </c>
      <c r="B375" s="1">
        <v>43340.494560185201</v>
      </c>
      <c r="C375" s="3" t="s">
        <v>142</v>
      </c>
      <c r="D375" s="3"/>
      <c r="E375">
        <v>60</v>
      </c>
      <c r="F375" s="3"/>
      <c r="G375" s="11" t="s">
        <v>435</v>
      </c>
      <c r="I375" s="3"/>
      <c r="J375" s="3" t="s">
        <v>2295</v>
      </c>
      <c r="L375" s="3"/>
      <c r="M375" s="3" t="s">
        <v>257</v>
      </c>
      <c r="O375" s="3"/>
      <c r="P375" s="3" t="s">
        <v>2343</v>
      </c>
      <c r="R375" s="3"/>
      <c r="S375" s="3" t="s">
        <v>2418</v>
      </c>
      <c r="U375" s="3"/>
      <c r="V375" s="3" t="s">
        <v>2298</v>
      </c>
      <c r="W375">
        <v>20</v>
      </c>
      <c r="X375" s="3"/>
      <c r="Y375" s="3" t="s">
        <v>2299</v>
      </c>
      <c r="Z375">
        <v>20</v>
      </c>
      <c r="AA375" s="3"/>
      <c r="AB375" s="3" t="s">
        <v>2304</v>
      </c>
      <c r="AC375">
        <v>20</v>
      </c>
      <c r="AD375" s="3"/>
      <c r="AE375" s="3" t="s">
        <v>2311</v>
      </c>
      <c r="AF375">
        <v>0</v>
      </c>
      <c r="AG375" s="3"/>
      <c r="AH375" s="3" t="s">
        <v>2310</v>
      </c>
      <c r="AI375">
        <v>0</v>
      </c>
      <c r="AJ375" s="3"/>
      <c r="AK375" s="3"/>
      <c r="AM375" s="3"/>
    </row>
    <row r="376" spans="1:39" x14ac:dyDescent="0.25">
      <c r="A376" s="1">
        <v>43340.495046296302</v>
      </c>
      <c r="B376" s="1">
        <v>43340.495706018497</v>
      </c>
      <c r="C376" s="3" t="s">
        <v>142</v>
      </c>
      <c r="D376" s="3"/>
      <c r="E376">
        <v>40</v>
      </c>
      <c r="F376" s="3"/>
      <c r="G376" s="11" t="s">
        <v>435</v>
      </c>
      <c r="I376" s="3"/>
      <c r="J376" s="3" t="s">
        <v>2295</v>
      </c>
      <c r="L376" s="3"/>
      <c r="M376" s="3" t="s">
        <v>257</v>
      </c>
      <c r="O376" s="3"/>
      <c r="P376" s="3" t="s">
        <v>2566</v>
      </c>
      <c r="R376" s="3"/>
      <c r="S376" s="3" t="s">
        <v>2421</v>
      </c>
      <c r="U376" s="3"/>
      <c r="V376" s="3" t="s">
        <v>2342</v>
      </c>
      <c r="W376">
        <v>0</v>
      </c>
      <c r="X376" s="3"/>
      <c r="Y376" s="3" t="s">
        <v>2299</v>
      </c>
      <c r="Z376">
        <v>20</v>
      </c>
      <c r="AA376" s="3"/>
      <c r="AB376" s="3" t="s">
        <v>2304</v>
      </c>
      <c r="AC376">
        <v>20</v>
      </c>
      <c r="AD376" s="3"/>
      <c r="AE376" s="3" t="s">
        <v>2311</v>
      </c>
      <c r="AF376">
        <v>0</v>
      </c>
      <c r="AG376" s="3"/>
      <c r="AH376" s="3" t="s">
        <v>2310</v>
      </c>
      <c r="AI376">
        <v>0</v>
      </c>
      <c r="AJ376" s="3"/>
      <c r="AK376" s="3"/>
      <c r="AM376" s="3"/>
    </row>
    <row r="377" spans="1:39" x14ac:dyDescent="0.25">
      <c r="A377" s="1">
        <v>43340.495798611097</v>
      </c>
      <c r="B377" s="1">
        <v>43340.496701388904</v>
      </c>
      <c r="C377" s="3" t="s">
        <v>142</v>
      </c>
      <c r="D377" s="3"/>
      <c r="E377">
        <v>60</v>
      </c>
      <c r="F377" s="3"/>
      <c r="G377" s="11" t="s">
        <v>435</v>
      </c>
      <c r="I377" s="3"/>
      <c r="J377" s="3" t="s">
        <v>2295</v>
      </c>
      <c r="L377" s="3"/>
      <c r="M377" s="3" t="s">
        <v>257</v>
      </c>
      <c r="O377" s="3"/>
      <c r="P377" s="3" t="s">
        <v>2566</v>
      </c>
      <c r="R377" s="3"/>
      <c r="S377" s="3" t="s">
        <v>2421</v>
      </c>
      <c r="U377" s="3"/>
      <c r="V377" s="3" t="s">
        <v>2298</v>
      </c>
      <c r="W377">
        <v>20</v>
      </c>
      <c r="X377" s="3"/>
      <c r="Y377" s="3" t="s">
        <v>2299</v>
      </c>
      <c r="Z377">
        <v>20</v>
      </c>
      <c r="AA377" s="3"/>
      <c r="AB377" s="3" t="s">
        <v>2300</v>
      </c>
      <c r="AC377">
        <v>0</v>
      </c>
      <c r="AD377" s="3"/>
      <c r="AE377" s="3" t="s">
        <v>2311</v>
      </c>
      <c r="AF377">
        <v>0</v>
      </c>
      <c r="AG377" s="3"/>
      <c r="AH377" s="3" t="s">
        <v>2302</v>
      </c>
      <c r="AI377">
        <v>20</v>
      </c>
      <c r="AJ377" s="3"/>
      <c r="AK377" s="3"/>
      <c r="AM377" s="3"/>
    </row>
    <row r="378" spans="1:39" x14ac:dyDescent="0.25">
      <c r="A378" s="1">
        <v>43340.497152777803</v>
      </c>
      <c r="B378" s="1">
        <v>43340.498553240701</v>
      </c>
      <c r="C378" s="3" t="s">
        <v>142</v>
      </c>
      <c r="D378" s="3"/>
      <c r="E378">
        <v>60</v>
      </c>
      <c r="F378" s="3"/>
      <c r="G378" s="11" t="s">
        <v>435</v>
      </c>
      <c r="I378" s="3"/>
      <c r="J378" s="3" t="s">
        <v>2295</v>
      </c>
      <c r="L378" s="3"/>
      <c r="M378" s="3" t="s">
        <v>257</v>
      </c>
      <c r="O378" s="3"/>
      <c r="P378" s="3" t="s">
        <v>2584</v>
      </c>
      <c r="R378" s="3"/>
      <c r="S378" s="3" t="s">
        <v>2314</v>
      </c>
      <c r="U378" s="3"/>
      <c r="V378" s="3" t="s">
        <v>2298</v>
      </c>
      <c r="W378">
        <v>20</v>
      </c>
      <c r="X378" s="3"/>
      <c r="Y378" s="3" t="s">
        <v>2309</v>
      </c>
      <c r="Z378">
        <v>0</v>
      </c>
      <c r="AA378" s="3"/>
      <c r="AB378" s="3" t="s">
        <v>2304</v>
      </c>
      <c r="AC378">
        <v>20</v>
      </c>
      <c r="AD378" s="3"/>
      <c r="AE378" s="3" t="s">
        <v>2311</v>
      </c>
      <c r="AF378">
        <v>0</v>
      </c>
      <c r="AG378" s="3"/>
      <c r="AH378" s="3" t="s">
        <v>2302</v>
      </c>
      <c r="AI378">
        <v>20</v>
      </c>
      <c r="AJ378" s="3"/>
      <c r="AK378" s="3"/>
      <c r="AM378" s="3"/>
    </row>
    <row r="379" spans="1:39" x14ac:dyDescent="0.25">
      <c r="A379" s="1">
        <v>43340.498796296299</v>
      </c>
      <c r="B379" s="1">
        <v>43340.499571759297</v>
      </c>
      <c r="C379" s="3" t="s">
        <v>142</v>
      </c>
      <c r="D379" s="3"/>
      <c r="E379">
        <v>80</v>
      </c>
      <c r="F379" s="3"/>
      <c r="G379" s="11" t="s">
        <v>435</v>
      </c>
      <c r="I379" s="3"/>
      <c r="J379" s="3" t="s">
        <v>2295</v>
      </c>
      <c r="L379" s="3"/>
      <c r="M379" s="3" t="s">
        <v>257</v>
      </c>
      <c r="O379" s="3"/>
      <c r="P379" s="3" t="s">
        <v>2343</v>
      </c>
      <c r="R379" s="3"/>
      <c r="S379" s="3" t="s">
        <v>2418</v>
      </c>
      <c r="U379" s="3"/>
      <c r="V379" s="3" t="s">
        <v>2298</v>
      </c>
      <c r="W379">
        <v>20</v>
      </c>
      <c r="X379" s="3"/>
      <c r="Y379" s="3" t="s">
        <v>2299</v>
      </c>
      <c r="Z379">
        <v>20</v>
      </c>
      <c r="AA379" s="3"/>
      <c r="AB379" s="3" t="s">
        <v>2304</v>
      </c>
      <c r="AC379">
        <v>20</v>
      </c>
      <c r="AD379" s="3"/>
      <c r="AE379" s="3" t="s">
        <v>2311</v>
      </c>
      <c r="AF379">
        <v>0</v>
      </c>
      <c r="AG379" s="3"/>
      <c r="AH379" s="3" t="s">
        <v>2302</v>
      </c>
      <c r="AI379">
        <v>20</v>
      </c>
      <c r="AJ379" s="3"/>
      <c r="AK379" s="3"/>
      <c r="AM379" s="3"/>
    </row>
    <row r="380" spans="1:39" x14ac:dyDescent="0.25">
      <c r="A380" s="1">
        <v>43340.500555555598</v>
      </c>
      <c r="B380" s="1">
        <v>43340.501342592601</v>
      </c>
      <c r="C380" s="3" t="s">
        <v>142</v>
      </c>
      <c r="D380" s="3"/>
      <c r="E380">
        <v>80</v>
      </c>
      <c r="F380" s="3"/>
      <c r="G380" s="11" t="s">
        <v>435</v>
      </c>
      <c r="I380" s="3"/>
      <c r="J380" s="3" t="s">
        <v>2295</v>
      </c>
      <c r="L380" s="3"/>
      <c r="M380" s="3" t="s">
        <v>257</v>
      </c>
      <c r="O380" s="3"/>
      <c r="P380" s="3" t="s">
        <v>2566</v>
      </c>
      <c r="R380" s="3"/>
      <c r="S380" s="3" t="s">
        <v>1206</v>
      </c>
      <c r="U380" s="3"/>
      <c r="V380" s="3" t="s">
        <v>2298</v>
      </c>
      <c r="W380">
        <v>20</v>
      </c>
      <c r="X380" s="3"/>
      <c r="Y380" s="3" t="s">
        <v>2299</v>
      </c>
      <c r="Z380">
        <v>20</v>
      </c>
      <c r="AA380" s="3"/>
      <c r="AB380" s="3" t="s">
        <v>2300</v>
      </c>
      <c r="AC380">
        <v>0</v>
      </c>
      <c r="AD380" s="3"/>
      <c r="AE380" s="3" t="s">
        <v>2301</v>
      </c>
      <c r="AF380">
        <v>20</v>
      </c>
      <c r="AG380" s="3"/>
      <c r="AH380" s="3" t="s">
        <v>2302</v>
      </c>
      <c r="AI380">
        <v>20</v>
      </c>
      <c r="AJ380" s="3"/>
      <c r="AK380" s="3"/>
      <c r="AM380" s="3"/>
    </row>
    <row r="381" spans="1:39" x14ac:dyDescent="0.25">
      <c r="A381" s="1">
        <v>43340.556527777801</v>
      </c>
      <c r="B381" s="1">
        <v>43340.557465277801</v>
      </c>
      <c r="C381" s="3" t="s">
        <v>142</v>
      </c>
      <c r="D381" s="3"/>
      <c r="E381">
        <v>60</v>
      </c>
      <c r="F381" s="3"/>
      <c r="G381" s="11" t="s">
        <v>387</v>
      </c>
      <c r="I381" s="3"/>
      <c r="J381" s="3" t="s">
        <v>255</v>
      </c>
      <c r="L381" s="3"/>
      <c r="M381" s="3" t="s">
        <v>146</v>
      </c>
      <c r="O381" s="3"/>
      <c r="P381" s="3" t="s">
        <v>2343</v>
      </c>
      <c r="R381" s="3"/>
      <c r="S381" s="3" t="s">
        <v>339</v>
      </c>
      <c r="U381" s="3"/>
      <c r="V381" s="3" t="s">
        <v>2298</v>
      </c>
      <c r="W381">
        <v>20</v>
      </c>
      <c r="X381" s="3"/>
      <c r="Y381" s="3" t="s">
        <v>2299</v>
      </c>
      <c r="Z381">
        <v>20</v>
      </c>
      <c r="AA381" s="3"/>
      <c r="AB381" s="3" t="s">
        <v>2300</v>
      </c>
      <c r="AC381">
        <v>0</v>
      </c>
      <c r="AD381" s="3"/>
      <c r="AE381" s="3" t="s">
        <v>2311</v>
      </c>
      <c r="AF381">
        <v>0</v>
      </c>
      <c r="AG381" s="3"/>
      <c r="AH381" s="3" t="s">
        <v>2302</v>
      </c>
      <c r="AI381">
        <v>20</v>
      </c>
      <c r="AJ381" s="3"/>
      <c r="AK381" s="3"/>
      <c r="AM381" s="3"/>
    </row>
    <row r="382" spans="1:39" x14ac:dyDescent="0.25">
      <c r="A382" s="1">
        <v>43340.557824074102</v>
      </c>
      <c r="B382" s="1">
        <v>43340.558495370402</v>
      </c>
      <c r="C382" s="3" t="s">
        <v>142</v>
      </c>
      <c r="D382" s="3"/>
      <c r="E382">
        <v>40</v>
      </c>
      <c r="F382" s="3"/>
      <c r="G382" s="11" t="s">
        <v>387</v>
      </c>
      <c r="I382" s="3"/>
      <c r="J382" s="3" t="s">
        <v>255</v>
      </c>
      <c r="L382" s="3"/>
      <c r="M382" s="3" t="s">
        <v>146</v>
      </c>
      <c r="O382" s="3"/>
      <c r="P382" s="3" t="s">
        <v>2343</v>
      </c>
      <c r="R382" s="3"/>
      <c r="S382" s="3" t="s">
        <v>339</v>
      </c>
      <c r="U382" s="3"/>
      <c r="V382" s="3" t="s">
        <v>2298</v>
      </c>
      <c r="W382">
        <v>20</v>
      </c>
      <c r="X382" s="3"/>
      <c r="Y382" s="3" t="s">
        <v>2353</v>
      </c>
      <c r="Z382">
        <v>0</v>
      </c>
      <c r="AA382" s="3"/>
      <c r="AB382" s="3" t="s">
        <v>2300</v>
      </c>
      <c r="AC382">
        <v>0</v>
      </c>
      <c r="AD382" s="3"/>
      <c r="AE382" s="3" t="s">
        <v>2319</v>
      </c>
      <c r="AF382">
        <v>0</v>
      </c>
      <c r="AG382" s="3"/>
      <c r="AH382" s="3" t="s">
        <v>2302</v>
      </c>
      <c r="AI382">
        <v>20</v>
      </c>
      <c r="AJ382" s="3"/>
      <c r="AK382" s="3"/>
      <c r="AM382" s="3"/>
    </row>
    <row r="383" spans="1:39" x14ac:dyDescent="0.25">
      <c r="A383" s="1">
        <v>43340.558564814797</v>
      </c>
      <c r="B383" s="1">
        <v>43340.560092592597</v>
      </c>
      <c r="C383" s="3" t="s">
        <v>142</v>
      </c>
      <c r="D383" s="3"/>
      <c r="E383">
        <v>80</v>
      </c>
      <c r="F383" s="3"/>
      <c r="G383" s="11" t="s">
        <v>387</v>
      </c>
      <c r="I383" s="3"/>
      <c r="J383" s="3" t="s">
        <v>255</v>
      </c>
      <c r="L383" s="3"/>
      <c r="M383" s="3" t="s">
        <v>146</v>
      </c>
      <c r="O383" s="3"/>
      <c r="P383" s="3" t="s">
        <v>2380</v>
      </c>
      <c r="R383" s="3"/>
      <c r="S383" s="3" t="s">
        <v>2356</v>
      </c>
      <c r="U383" s="3"/>
      <c r="V383" s="3" t="s">
        <v>2298</v>
      </c>
      <c r="W383">
        <v>20</v>
      </c>
      <c r="X383" s="3"/>
      <c r="Y383" s="3" t="s">
        <v>2299</v>
      </c>
      <c r="Z383">
        <v>20</v>
      </c>
      <c r="AA383" s="3"/>
      <c r="AB383" s="3" t="s">
        <v>2304</v>
      </c>
      <c r="AC383">
        <v>20</v>
      </c>
      <c r="AD383" s="3"/>
      <c r="AE383" s="3" t="s">
        <v>2301</v>
      </c>
      <c r="AF383">
        <v>20</v>
      </c>
      <c r="AG383" s="3"/>
      <c r="AH383" s="3" t="s">
        <v>2312</v>
      </c>
      <c r="AI383">
        <v>0</v>
      </c>
      <c r="AJ383" s="3"/>
      <c r="AK383" s="3"/>
      <c r="AM383" s="3"/>
    </row>
    <row r="384" spans="1:39" x14ac:dyDescent="0.25">
      <c r="A384" s="1">
        <v>43340.560590277797</v>
      </c>
      <c r="B384" s="1">
        <v>43340.5620486111</v>
      </c>
      <c r="C384" s="3" t="s">
        <v>142</v>
      </c>
      <c r="D384" s="3"/>
      <c r="E384">
        <v>60</v>
      </c>
      <c r="F384" s="3"/>
      <c r="G384" s="11" t="s">
        <v>387</v>
      </c>
      <c r="I384" s="3"/>
      <c r="J384" s="3" t="s">
        <v>255</v>
      </c>
      <c r="L384" s="3"/>
      <c r="M384" s="3" t="s">
        <v>146</v>
      </c>
      <c r="O384" s="3"/>
      <c r="P384" s="3" t="s">
        <v>2399</v>
      </c>
      <c r="R384" s="3"/>
      <c r="S384" s="3" t="s">
        <v>190</v>
      </c>
      <c r="U384" s="3"/>
      <c r="V384" s="3" t="s">
        <v>2298</v>
      </c>
      <c r="W384">
        <v>20</v>
      </c>
      <c r="X384" s="3"/>
      <c r="Y384" s="3" t="s">
        <v>2299</v>
      </c>
      <c r="Z384">
        <v>20</v>
      </c>
      <c r="AA384" s="3"/>
      <c r="AB384" s="3" t="s">
        <v>2300</v>
      </c>
      <c r="AC384">
        <v>0</v>
      </c>
      <c r="AD384" s="3"/>
      <c r="AE384" s="3" t="s">
        <v>2311</v>
      </c>
      <c r="AF384">
        <v>0</v>
      </c>
      <c r="AG384" s="3"/>
      <c r="AH384" s="3" t="s">
        <v>2302</v>
      </c>
      <c r="AI384">
        <v>20</v>
      </c>
      <c r="AJ384" s="3"/>
      <c r="AK384" s="3"/>
      <c r="AM384" s="3"/>
    </row>
    <row r="385" spans="1:39" x14ac:dyDescent="0.25">
      <c r="A385" s="1">
        <v>43340.561851851897</v>
      </c>
      <c r="B385" s="1">
        <v>43340.564039351797</v>
      </c>
      <c r="C385" s="3" t="s">
        <v>142</v>
      </c>
      <c r="D385" s="3"/>
      <c r="E385">
        <v>60</v>
      </c>
      <c r="F385" s="3"/>
      <c r="G385" s="11" t="s">
        <v>391</v>
      </c>
      <c r="I385" s="3"/>
      <c r="J385" s="3" t="s">
        <v>2295</v>
      </c>
      <c r="L385" s="3"/>
      <c r="M385" s="3" t="s">
        <v>146</v>
      </c>
      <c r="O385" s="3"/>
      <c r="P385" s="3" t="s">
        <v>2306</v>
      </c>
      <c r="R385" s="3"/>
      <c r="S385" s="3" t="s">
        <v>2307</v>
      </c>
      <c r="U385" s="3"/>
      <c r="V385" s="3" t="s">
        <v>2298</v>
      </c>
      <c r="W385">
        <v>20</v>
      </c>
      <c r="X385" s="3"/>
      <c r="Y385" s="3" t="s">
        <v>2309</v>
      </c>
      <c r="Z385">
        <v>0</v>
      </c>
      <c r="AA385" s="3"/>
      <c r="AB385" s="3" t="s">
        <v>2304</v>
      </c>
      <c r="AC385">
        <v>20</v>
      </c>
      <c r="AD385" s="3"/>
      <c r="AE385" s="3" t="s">
        <v>2311</v>
      </c>
      <c r="AF385">
        <v>0</v>
      </c>
      <c r="AG385" s="3"/>
      <c r="AH385" s="3" t="s">
        <v>2302</v>
      </c>
      <c r="AI385">
        <v>20</v>
      </c>
      <c r="AJ385" s="3"/>
      <c r="AK385" s="3"/>
      <c r="AM385" s="3"/>
    </row>
    <row r="386" spans="1:39" x14ac:dyDescent="0.25">
      <c r="A386" s="1">
        <v>43340.562476851803</v>
      </c>
      <c r="B386" s="1">
        <v>43340.562881944403</v>
      </c>
      <c r="C386" s="3" t="s">
        <v>142</v>
      </c>
      <c r="D386" s="3"/>
      <c r="E386">
        <v>100</v>
      </c>
      <c r="F386" s="3"/>
      <c r="G386" s="11" t="s">
        <v>387</v>
      </c>
      <c r="I386" s="3"/>
      <c r="J386" s="3" t="s">
        <v>255</v>
      </c>
      <c r="L386" s="3"/>
      <c r="M386" s="3" t="s">
        <v>146</v>
      </c>
      <c r="O386" s="3"/>
      <c r="P386" s="3" t="s">
        <v>2380</v>
      </c>
      <c r="R386" s="3"/>
      <c r="S386" s="3" t="s">
        <v>2356</v>
      </c>
      <c r="U386" s="3"/>
      <c r="V386" s="3" t="s">
        <v>2298</v>
      </c>
      <c r="W386">
        <v>20</v>
      </c>
      <c r="X386" s="3"/>
      <c r="Y386" s="3" t="s">
        <v>2299</v>
      </c>
      <c r="Z386">
        <v>20</v>
      </c>
      <c r="AA386" s="3"/>
      <c r="AB386" s="3" t="s">
        <v>2304</v>
      </c>
      <c r="AC386">
        <v>20</v>
      </c>
      <c r="AD386" s="3"/>
      <c r="AE386" s="3" t="s">
        <v>2301</v>
      </c>
      <c r="AF386">
        <v>20</v>
      </c>
      <c r="AG386" s="3"/>
      <c r="AH386" s="3" t="s">
        <v>2302</v>
      </c>
      <c r="AI386">
        <v>20</v>
      </c>
      <c r="AJ386" s="3"/>
      <c r="AK386" s="3"/>
      <c r="AM386" s="3"/>
    </row>
    <row r="387" spans="1:39" x14ac:dyDescent="0.25">
      <c r="A387" s="1">
        <v>43340.564837963</v>
      </c>
      <c r="B387" s="1">
        <v>43340.565636574102</v>
      </c>
      <c r="C387" s="3" t="s">
        <v>142</v>
      </c>
      <c r="D387" s="3"/>
      <c r="E387">
        <v>100</v>
      </c>
      <c r="F387" s="3"/>
      <c r="G387" s="11" t="s">
        <v>391</v>
      </c>
      <c r="I387" s="3"/>
      <c r="J387" s="3" t="s">
        <v>2295</v>
      </c>
      <c r="L387" s="3"/>
      <c r="M387" s="3" t="s">
        <v>146</v>
      </c>
      <c r="O387" s="3"/>
      <c r="P387" s="3" t="s">
        <v>2306</v>
      </c>
      <c r="R387" s="3"/>
      <c r="S387" s="3" t="s">
        <v>2307</v>
      </c>
      <c r="U387" s="3"/>
      <c r="V387" s="3" t="s">
        <v>2298</v>
      </c>
      <c r="W387">
        <v>20</v>
      </c>
      <c r="X387" s="3"/>
      <c r="Y387" s="3" t="s">
        <v>2299</v>
      </c>
      <c r="Z387">
        <v>20</v>
      </c>
      <c r="AA387" s="3"/>
      <c r="AB387" s="3" t="s">
        <v>2304</v>
      </c>
      <c r="AC387">
        <v>20</v>
      </c>
      <c r="AD387" s="3"/>
      <c r="AE387" s="3" t="s">
        <v>2301</v>
      </c>
      <c r="AF387">
        <v>20</v>
      </c>
      <c r="AG387" s="3"/>
      <c r="AH387" s="3" t="s">
        <v>2302</v>
      </c>
      <c r="AI387">
        <v>20</v>
      </c>
      <c r="AJ387" s="3"/>
      <c r="AK387" s="3"/>
      <c r="AM387" s="3"/>
    </row>
    <row r="388" spans="1:39" x14ac:dyDescent="0.25">
      <c r="A388" s="1">
        <v>43340.565891203703</v>
      </c>
      <c r="B388" s="1">
        <v>43340.567939814799</v>
      </c>
      <c r="C388" s="3" t="s">
        <v>142</v>
      </c>
      <c r="D388" s="3"/>
      <c r="E388">
        <v>100</v>
      </c>
      <c r="F388" s="3"/>
      <c r="G388" s="11" t="s">
        <v>391</v>
      </c>
      <c r="I388" s="3"/>
      <c r="J388" s="3" t="s">
        <v>2295</v>
      </c>
      <c r="L388" s="3"/>
      <c r="M388" s="3" t="s">
        <v>146</v>
      </c>
      <c r="O388" s="3"/>
      <c r="P388" s="3" t="s">
        <v>2380</v>
      </c>
      <c r="R388" s="3"/>
      <c r="S388" s="3" t="s">
        <v>162</v>
      </c>
      <c r="U388" s="3"/>
      <c r="V388" s="3" t="s">
        <v>2298</v>
      </c>
      <c r="W388">
        <v>20</v>
      </c>
      <c r="X388" s="3"/>
      <c r="Y388" s="3" t="s">
        <v>2299</v>
      </c>
      <c r="Z388">
        <v>20</v>
      </c>
      <c r="AA388" s="3"/>
      <c r="AB388" s="3" t="s">
        <v>2304</v>
      </c>
      <c r="AC388">
        <v>20</v>
      </c>
      <c r="AD388" s="3"/>
      <c r="AE388" s="3" t="s">
        <v>2301</v>
      </c>
      <c r="AF388">
        <v>20</v>
      </c>
      <c r="AG388" s="3"/>
      <c r="AH388" s="3" t="s">
        <v>2302</v>
      </c>
      <c r="AI388">
        <v>20</v>
      </c>
      <c r="AJ388" s="3"/>
      <c r="AK388" s="3"/>
      <c r="AM388" s="3"/>
    </row>
    <row r="389" spans="1:39" x14ac:dyDescent="0.25">
      <c r="A389" s="1">
        <v>43340.570081018501</v>
      </c>
      <c r="B389" s="1">
        <v>43340.571493055599</v>
      </c>
      <c r="C389" s="3" t="s">
        <v>142</v>
      </c>
      <c r="D389" s="3"/>
      <c r="E389">
        <v>100</v>
      </c>
      <c r="F389" s="3"/>
      <c r="G389" s="11" t="s">
        <v>391</v>
      </c>
      <c r="I389" s="3"/>
      <c r="J389" s="3" t="s">
        <v>2295</v>
      </c>
      <c r="L389" s="3"/>
      <c r="M389" s="3" t="s">
        <v>146</v>
      </c>
      <c r="O389" s="3"/>
      <c r="P389" s="3" t="s">
        <v>2398</v>
      </c>
      <c r="R389" s="3"/>
      <c r="S389" s="3" t="s">
        <v>339</v>
      </c>
      <c r="U389" s="3"/>
      <c r="V389" s="3" t="s">
        <v>2298</v>
      </c>
      <c r="W389">
        <v>20</v>
      </c>
      <c r="X389" s="3"/>
      <c r="Y389" s="3" t="s">
        <v>2299</v>
      </c>
      <c r="Z389">
        <v>20</v>
      </c>
      <c r="AA389" s="3"/>
      <c r="AB389" s="3" t="s">
        <v>2304</v>
      </c>
      <c r="AC389">
        <v>20</v>
      </c>
      <c r="AD389" s="3"/>
      <c r="AE389" s="3" t="s">
        <v>2301</v>
      </c>
      <c r="AF389">
        <v>20</v>
      </c>
      <c r="AG389" s="3"/>
      <c r="AH389" s="3" t="s">
        <v>2302</v>
      </c>
      <c r="AI389">
        <v>20</v>
      </c>
      <c r="AJ389" s="3"/>
      <c r="AK389" s="3"/>
      <c r="AM389" s="3"/>
    </row>
    <row r="390" spans="1:39" x14ac:dyDescent="0.25">
      <c r="A390" s="1">
        <v>43340.571666666699</v>
      </c>
      <c r="B390" s="1">
        <v>43340.572592592602</v>
      </c>
      <c r="C390" s="3" t="s">
        <v>142</v>
      </c>
      <c r="D390" s="3"/>
      <c r="E390">
        <v>20</v>
      </c>
      <c r="F390" s="3"/>
      <c r="G390" s="11" t="s">
        <v>391</v>
      </c>
      <c r="I390" s="3"/>
      <c r="J390" s="3" t="s">
        <v>2295</v>
      </c>
      <c r="L390" s="3"/>
      <c r="M390" s="3" t="s">
        <v>146</v>
      </c>
      <c r="O390" s="3"/>
      <c r="P390" s="3" t="s">
        <v>2398</v>
      </c>
      <c r="R390" s="3"/>
      <c r="S390" s="3" t="s">
        <v>162</v>
      </c>
      <c r="U390" s="3"/>
      <c r="V390" s="3" t="s">
        <v>2298</v>
      </c>
      <c r="W390">
        <v>20</v>
      </c>
      <c r="X390" s="3"/>
      <c r="Y390" s="3" t="s">
        <v>2309</v>
      </c>
      <c r="Z390">
        <v>0</v>
      </c>
      <c r="AA390" s="3"/>
      <c r="AB390" s="3" t="s">
        <v>2364</v>
      </c>
      <c r="AC390">
        <v>0</v>
      </c>
      <c r="AD390" s="3"/>
      <c r="AE390" s="3" t="s">
        <v>2311</v>
      </c>
      <c r="AF390">
        <v>0</v>
      </c>
      <c r="AG390" s="3"/>
      <c r="AH390" s="3" t="s">
        <v>2310</v>
      </c>
      <c r="AI390">
        <v>0</v>
      </c>
      <c r="AJ390" s="3"/>
      <c r="AK390" s="3"/>
      <c r="AM390" s="3"/>
    </row>
    <row r="391" spans="1:39" x14ac:dyDescent="0.25">
      <c r="A391" s="1">
        <v>43340.572812500002</v>
      </c>
      <c r="B391" s="1">
        <v>43340.573599536998</v>
      </c>
      <c r="C391" s="3" t="s">
        <v>142</v>
      </c>
      <c r="D391" s="3"/>
      <c r="E391">
        <v>100</v>
      </c>
      <c r="F391" s="3"/>
      <c r="G391" s="11" t="s">
        <v>391</v>
      </c>
      <c r="I391" s="3"/>
      <c r="J391" s="3" t="s">
        <v>2295</v>
      </c>
      <c r="L391" s="3"/>
      <c r="M391" s="3" t="s">
        <v>146</v>
      </c>
      <c r="O391" s="3"/>
      <c r="P391" s="3" t="s">
        <v>2398</v>
      </c>
      <c r="R391" s="3"/>
      <c r="S391" s="3" t="s">
        <v>339</v>
      </c>
      <c r="U391" s="3"/>
      <c r="V391" s="3" t="s">
        <v>2298</v>
      </c>
      <c r="W391">
        <v>20</v>
      </c>
      <c r="X391" s="3"/>
      <c r="Y391" s="3" t="s">
        <v>2299</v>
      </c>
      <c r="Z391">
        <v>20</v>
      </c>
      <c r="AA391" s="3"/>
      <c r="AB391" s="3" t="s">
        <v>2304</v>
      </c>
      <c r="AC391">
        <v>20</v>
      </c>
      <c r="AD391" s="3"/>
      <c r="AE391" s="3" t="s">
        <v>2301</v>
      </c>
      <c r="AF391">
        <v>20</v>
      </c>
      <c r="AG391" s="3"/>
      <c r="AH391" s="3" t="s">
        <v>2302</v>
      </c>
      <c r="AI391">
        <v>20</v>
      </c>
      <c r="AJ391" s="3"/>
      <c r="AK391" s="3"/>
      <c r="AM391" s="3"/>
    </row>
    <row r="392" spans="1:39" x14ac:dyDescent="0.25">
      <c r="A392" s="1">
        <v>43340.581875000003</v>
      </c>
      <c r="B392" s="1">
        <v>43340.582662036999</v>
      </c>
      <c r="C392" s="3" t="s">
        <v>142</v>
      </c>
      <c r="D392" s="3"/>
      <c r="E392">
        <v>20</v>
      </c>
      <c r="F392" s="3"/>
      <c r="G392" s="11" t="s">
        <v>435</v>
      </c>
      <c r="I392" s="3"/>
      <c r="J392" s="3" t="s">
        <v>2295</v>
      </c>
      <c r="L392" s="3"/>
      <c r="M392" s="3" t="s">
        <v>257</v>
      </c>
      <c r="O392" s="3"/>
      <c r="P392" s="3" t="s">
        <v>2380</v>
      </c>
      <c r="R392" s="3"/>
      <c r="S392" s="3" t="s">
        <v>2322</v>
      </c>
      <c r="U392" s="3"/>
      <c r="V392" s="3" t="s">
        <v>2373</v>
      </c>
      <c r="W392">
        <v>0</v>
      </c>
      <c r="X392" s="3"/>
      <c r="Y392" s="3" t="s">
        <v>2309</v>
      </c>
      <c r="Z392">
        <v>0</v>
      </c>
      <c r="AA392" s="3"/>
      <c r="AB392" s="3" t="s">
        <v>2300</v>
      </c>
      <c r="AC392">
        <v>0</v>
      </c>
      <c r="AD392" s="3"/>
      <c r="AE392" s="3" t="s">
        <v>2301</v>
      </c>
      <c r="AF392">
        <v>20</v>
      </c>
      <c r="AG392" s="3"/>
      <c r="AH392" s="3" t="s">
        <v>2312</v>
      </c>
      <c r="AI392">
        <v>0</v>
      </c>
      <c r="AJ392" s="3"/>
      <c r="AK392" s="3"/>
      <c r="AM392" s="3"/>
    </row>
    <row r="393" spans="1:39" x14ac:dyDescent="0.25">
      <c r="A393" s="1">
        <v>43340.592511574097</v>
      </c>
      <c r="B393" s="1">
        <v>43340.597395833298</v>
      </c>
      <c r="C393" s="3" t="s">
        <v>142</v>
      </c>
      <c r="D393" s="3"/>
      <c r="E393">
        <v>80</v>
      </c>
      <c r="F393" s="3"/>
      <c r="G393" s="11" t="s">
        <v>508</v>
      </c>
      <c r="I393" s="3"/>
      <c r="J393" s="3" t="s">
        <v>2295</v>
      </c>
      <c r="L393" s="3"/>
      <c r="M393" s="3" t="s">
        <v>257</v>
      </c>
      <c r="O393" s="3"/>
      <c r="P393" s="3" t="s">
        <v>2476</v>
      </c>
      <c r="R393" s="3"/>
      <c r="S393" s="3" t="s">
        <v>2376</v>
      </c>
      <c r="U393" s="3"/>
      <c r="V393" s="3" t="s">
        <v>2298</v>
      </c>
      <c r="W393">
        <v>20</v>
      </c>
      <c r="X393" s="3"/>
      <c r="Y393" s="3" t="s">
        <v>2299</v>
      </c>
      <c r="Z393">
        <v>20</v>
      </c>
      <c r="AA393" s="3"/>
      <c r="AB393" s="3" t="s">
        <v>2304</v>
      </c>
      <c r="AC393">
        <v>20</v>
      </c>
      <c r="AD393" s="3"/>
      <c r="AE393" s="3" t="s">
        <v>2301</v>
      </c>
      <c r="AF393">
        <v>20</v>
      </c>
      <c r="AG393" s="3"/>
      <c r="AH393" s="3" t="s">
        <v>2310</v>
      </c>
      <c r="AI393">
        <v>0</v>
      </c>
      <c r="AJ393" s="3"/>
      <c r="AK393" s="3"/>
      <c r="AM393" s="3"/>
    </row>
    <row r="394" spans="1:39" x14ac:dyDescent="0.25">
      <c r="A394" s="1">
        <v>43340.595810185201</v>
      </c>
      <c r="B394" s="1">
        <v>43340.596944444398</v>
      </c>
      <c r="C394" s="3" t="s">
        <v>142</v>
      </c>
      <c r="D394" s="3"/>
      <c r="E394">
        <v>100</v>
      </c>
      <c r="F394" s="3"/>
      <c r="G394" s="11" t="s">
        <v>461</v>
      </c>
      <c r="I394" s="3"/>
      <c r="J394" s="3" t="s">
        <v>2295</v>
      </c>
      <c r="L394" s="3"/>
      <c r="M394" s="3" t="s">
        <v>146</v>
      </c>
      <c r="O394" s="3"/>
      <c r="P394" s="3" t="s">
        <v>2347</v>
      </c>
      <c r="R394" s="3"/>
      <c r="S394" s="3" t="s">
        <v>2337</v>
      </c>
      <c r="U394" s="3"/>
      <c r="V394" s="3" t="s">
        <v>2298</v>
      </c>
      <c r="W394">
        <v>20</v>
      </c>
      <c r="X394" s="3"/>
      <c r="Y394" s="3" t="s">
        <v>2299</v>
      </c>
      <c r="Z394">
        <v>20</v>
      </c>
      <c r="AA394" s="3"/>
      <c r="AB394" s="3" t="s">
        <v>2304</v>
      </c>
      <c r="AC394">
        <v>20</v>
      </c>
      <c r="AD394" s="3"/>
      <c r="AE394" s="3" t="s">
        <v>2301</v>
      </c>
      <c r="AF394">
        <v>20</v>
      </c>
      <c r="AG394" s="3"/>
      <c r="AH394" s="3" t="s">
        <v>2302</v>
      </c>
      <c r="AI394">
        <v>20</v>
      </c>
      <c r="AJ394" s="3"/>
      <c r="AK394" s="3"/>
      <c r="AM394" s="3"/>
    </row>
    <row r="395" spans="1:39" x14ac:dyDescent="0.25">
      <c r="A395" s="1">
        <v>43340.607025463003</v>
      </c>
      <c r="B395" s="1">
        <v>43340.610787037003</v>
      </c>
      <c r="C395" s="3" t="s">
        <v>142</v>
      </c>
      <c r="D395" s="3"/>
      <c r="E395">
        <v>60</v>
      </c>
      <c r="F395" s="3"/>
      <c r="G395" s="11" t="s">
        <v>508</v>
      </c>
      <c r="I395" s="3"/>
      <c r="J395" s="3" t="s">
        <v>2295</v>
      </c>
      <c r="L395" s="3"/>
      <c r="M395" s="3" t="s">
        <v>257</v>
      </c>
      <c r="O395" s="3"/>
      <c r="P395" s="3" t="s">
        <v>2476</v>
      </c>
      <c r="R395" s="3"/>
      <c r="S395" s="3" t="s">
        <v>339</v>
      </c>
      <c r="U395" s="3"/>
      <c r="V395" s="3" t="s">
        <v>2298</v>
      </c>
      <c r="W395">
        <v>20</v>
      </c>
      <c r="X395" s="3"/>
      <c r="Y395" s="3" t="s">
        <v>2309</v>
      </c>
      <c r="Z395">
        <v>0</v>
      </c>
      <c r="AA395" s="3"/>
      <c r="AB395" s="3" t="s">
        <v>2300</v>
      </c>
      <c r="AC395">
        <v>0</v>
      </c>
      <c r="AD395" s="3"/>
      <c r="AE395" s="3" t="s">
        <v>2301</v>
      </c>
      <c r="AF395">
        <v>20</v>
      </c>
      <c r="AG395" s="3"/>
      <c r="AH395" s="3" t="s">
        <v>2302</v>
      </c>
      <c r="AI395">
        <v>20</v>
      </c>
      <c r="AJ395" s="3"/>
      <c r="AK395" s="3"/>
      <c r="AM395" s="3"/>
    </row>
    <row r="396" spans="1:39" x14ac:dyDescent="0.25">
      <c r="A396" s="1">
        <v>43340.613414351901</v>
      </c>
      <c r="B396" s="1">
        <v>43340.622430555602</v>
      </c>
      <c r="C396" s="3" t="s">
        <v>142</v>
      </c>
      <c r="D396" s="3"/>
      <c r="E396">
        <v>60</v>
      </c>
      <c r="F396" s="3"/>
      <c r="G396" s="11" t="s">
        <v>508</v>
      </c>
      <c r="I396" s="3"/>
      <c r="J396" s="3" t="s">
        <v>2295</v>
      </c>
      <c r="L396" s="3"/>
      <c r="M396" s="3" t="s">
        <v>257</v>
      </c>
      <c r="O396" s="3"/>
      <c r="P396" s="3" t="s">
        <v>2476</v>
      </c>
      <c r="R396" s="3"/>
      <c r="S396" s="3" t="s">
        <v>339</v>
      </c>
      <c r="U396" s="3"/>
      <c r="V396" s="3" t="s">
        <v>2298</v>
      </c>
      <c r="W396">
        <v>20</v>
      </c>
      <c r="X396" s="3"/>
      <c r="Y396" s="3" t="s">
        <v>2309</v>
      </c>
      <c r="Z396">
        <v>0</v>
      </c>
      <c r="AA396" s="3"/>
      <c r="AB396" s="3" t="s">
        <v>2304</v>
      </c>
      <c r="AC396">
        <v>20</v>
      </c>
      <c r="AD396" s="3"/>
      <c r="AE396" s="3" t="s">
        <v>2311</v>
      </c>
      <c r="AF396">
        <v>0</v>
      </c>
      <c r="AG396" s="3"/>
      <c r="AH396" s="3" t="s">
        <v>2302</v>
      </c>
      <c r="AI396">
        <v>20</v>
      </c>
      <c r="AJ396" s="3"/>
      <c r="AK396" s="3"/>
      <c r="AM396" s="3"/>
    </row>
    <row r="397" spans="1:39" x14ac:dyDescent="0.25">
      <c r="A397" s="1">
        <v>43340.623981481498</v>
      </c>
      <c r="B397" s="1">
        <v>43340.628703703696</v>
      </c>
      <c r="C397" s="3" t="s">
        <v>142</v>
      </c>
      <c r="D397" s="3"/>
      <c r="E397">
        <v>40</v>
      </c>
      <c r="F397" s="3"/>
      <c r="G397" s="11" t="s">
        <v>508</v>
      </c>
      <c r="I397" s="3"/>
      <c r="J397" s="3" t="s">
        <v>2295</v>
      </c>
      <c r="L397" s="3"/>
      <c r="M397" s="3" t="s">
        <v>257</v>
      </c>
      <c r="O397" s="3"/>
      <c r="P397" s="3" t="s">
        <v>2476</v>
      </c>
      <c r="R397" s="3"/>
      <c r="S397" s="3" t="s">
        <v>162</v>
      </c>
      <c r="U397" s="3"/>
      <c r="V397" s="3" t="s">
        <v>2298</v>
      </c>
      <c r="W397">
        <v>20</v>
      </c>
      <c r="X397" s="3"/>
      <c r="Y397" s="3" t="s">
        <v>2309</v>
      </c>
      <c r="Z397">
        <v>0</v>
      </c>
      <c r="AA397" s="3"/>
      <c r="AB397" s="3" t="s">
        <v>2304</v>
      </c>
      <c r="AC397">
        <v>20</v>
      </c>
      <c r="AD397" s="3"/>
      <c r="AE397" s="3" t="s">
        <v>2311</v>
      </c>
      <c r="AF397">
        <v>0</v>
      </c>
      <c r="AG397" s="3"/>
      <c r="AH397" s="3" t="s">
        <v>2310</v>
      </c>
      <c r="AI397">
        <v>0</v>
      </c>
      <c r="AJ397" s="3"/>
      <c r="AK397" s="3"/>
      <c r="AM397" s="3"/>
    </row>
    <row r="398" spans="1:39" x14ac:dyDescent="0.25">
      <c r="A398" s="1">
        <v>43340.630983796298</v>
      </c>
      <c r="B398" s="1">
        <v>43340.636087963001</v>
      </c>
      <c r="C398" s="3" t="s">
        <v>142</v>
      </c>
      <c r="D398" s="3"/>
      <c r="E398">
        <v>80</v>
      </c>
      <c r="F398" s="3"/>
      <c r="G398" s="11" t="s">
        <v>508</v>
      </c>
      <c r="I398" s="3"/>
      <c r="J398" s="3" t="s">
        <v>2295</v>
      </c>
      <c r="L398" s="3"/>
      <c r="M398" s="3" t="s">
        <v>257</v>
      </c>
      <c r="O398" s="3"/>
      <c r="P398" s="3" t="s">
        <v>2586</v>
      </c>
      <c r="R398" s="3"/>
      <c r="S398" s="3" t="s">
        <v>2423</v>
      </c>
      <c r="U398" s="3"/>
      <c r="V398" s="3" t="s">
        <v>2298</v>
      </c>
      <c r="W398">
        <v>20</v>
      </c>
      <c r="X398" s="3"/>
      <c r="Y398" s="3" t="s">
        <v>2299</v>
      </c>
      <c r="Z398">
        <v>20</v>
      </c>
      <c r="AA398" s="3"/>
      <c r="AB398" s="3" t="s">
        <v>2304</v>
      </c>
      <c r="AC398">
        <v>20</v>
      </c>
      <c r="AD398" s="3"/>
      <c r="AE398" s="3" t="s">
        <v>2311</v>
      </c>
      <c r="AF398">
        <v>0</v>
      </c>
      <c r="AG398" s="3"/>
      <c r="AH398" s="3" t="s">
        <v>2302</v>
      </c>
      <c r="AI398">
        <v>20</v>
      </c>
      <c r="AJ398" s="3"/>
      <c r="AK398" s="3"/>
      <c r="AM398" s="3"/>
    </row>
    <row r="399" spans="1:39" x14ac:dyDescent="0.25">
      <c r="A399" s="1">
        <v>43340.636759259301</v>
      </c>
      <c r="B399" s="1">
        <v>43340.6469560185</v>
      </c>
      <c r="C399" s="3" t="s">
        <v>142</v>
      </c>
      <c r="D399" s="3"/>
      <c r="E399">
        <v>80</v>
      </c>
      <c r="F399" s="3"/>
      <c r="G399" s="11" t="s">
        <v>508</v>
      </c>
      <c r="I399" s="3"/>
      <c r="J399" s="3" t="s">
        <v>2295</v>
      </c>
      <c r="L399" s="3"/>
      <c r="M399" s="3" t="s">
        <v>336</v>
      </c>
      <c r="O399" s="3"/>
      <c r="P399" s="3" t="s">
        <v>2587</v>
      </c>
      <c r="R399" s="3"/>
      <c r="S399" s="3" t="s">
        <v>339</v>
      </c>
      <c r="U399" s="3"/>
      <c r="V399" s="3" t="s">
        <v>2298</v>
      </c>
      <c r="W399">
        <v>20</v>
      </c>
      <c r="X399" s="3"/>
      <c r="Y399" s="3" t="s">
        <v>2299</v>
      </c>
      <c r="Z399">
        <v>20</v>
      </c>
      <c r="AA399" s="3"/>
      <c r="AB399" s="3" t="s">
        <v>2304</v>
      </c>
      <c r="AC399">
        <v>20</v>
      </c>
      <c r="AD399" s="3"/>
      <c r="AE399" s="3" t="s">
        <v>2311</v>
      </c>
      <c r="AF399">
        <v>0</v>
      </c>
      <c r="AG399" s="3"/>
      <c r="AH399" s="3" t="s">
        <v>2302</v>
      </c>
      <c r="AI399">
        <v>20</v>
      </c>
      <c r="AJ399" s="3"/>
      <c r="AK399" s="3"/>
      <c r="AM399" s="3"/>
    </row>
    <row r="400" spans="1:39" x14ac:dyDescent="0.25">
      <c r="A400" s="1">
        <v>43340.647326388898</v>
      </c>
      <c r="B400" s="1">
        <v>43340.649409722202</v>
      </c>
      <c r="C400" s="3" t="s">
        <v>142</v>
      </c>
      <c r="D400" s="3"/>
      <c r="E400">
        <v>80</v>
      </c>
      <c r="F400" s="3"/>
      <c r="G400" s="11" t="s">
        <v>508</v>
      </c>
      <c r="I400" s="3"/>
      <c r="J400" s="3" t="s">
        <v>2295</v>
      </c>
      <c r="L400" s="3"/>
      <c r="M400" s="3" t="s">
        <v>257</v>
      </c>
      <c r="O400" s="3"/>
      <c r="P400" s="3" t="s">
        <v>2588</v>
      </c>
      <c r="R400" s="3"/>
      <c r="S400" s="3" t="s">
        <v>190</v>
      </c>
      <c r="U400" s="3"/>
      <c r="V400" s="3" t="s">
        <v>2298</v>
      </c>
      <c r="W400">
        <v>20</v>
      </c>
      <c r="X400" s="3"/>
      <c r="Y400" s="3" t="s">
        <v>2299</v>
      </c>
      <c r="Z400">
        <v>20</v>
      </c>
      <c r="AA400" s="3"/>
      <c r="AB400" s="3" t="s">
        <v>2364</v>
      </c>
      <c r="AC400">
        <v>0</v>
      </c>
      <c r="AD400" s="3"/>
      <c r="AE400" s="3" t="s">
        <v>2301</v>
      </c>
      <c r="AF400">
        <v>20</v>
      </c>
      <c r="AG400" s="3"/>
      <c r="AH400" s="3" t="s">
        <v>2302</v>
      </c>
      <c r="AI400">
        <v>20</v>
      </c>
      <c r="AJ400" s="3"/>
      <c r="AK400" s="3"/>
      <c r="AM400" s="3"/>
    </row>
    <row r="401" spans="1:39" x14ac:dyDescent="0.25">
      <c r="A401" s="1">
        <v>43340.6792361111</v>
      </c>
      <c r="B401" s="1">
        <v>43340.680127314801</v>
      </c>
      <c r="C401" s="3" t="s">
        <v>142</v>
      </c>
      <c r="D401" s="3"/>
      <c r="E401">
        <v>80</v>
      </c>
      <c r="F401" s="3"/>
      <c r="G401" s="11" t="s">
        <v>461</v>
      </c>
      <c r="I401" s="3"/>
      <c r="J401" s="3" t="s">
        <v>2295</v>
      </c>
      <c r="L401" s="3"/>
      <c r="M401" s="3" t="s">
        <v>146</v>
      </c>
      <c r="O401" s="3"/>
      <c r="P401" s="3" t="s">
        <v>2347</v>
      </c>
      <c r="R401" s="3"/>
      <c r="S401" s="3" t="s">
        <v>2337</v>
      </c>
      <c r="U401" s="3"/>
      <c r="V401" s="3" t="s">
        <v>2298</v>
      </c>
      <c r="W401">
        <v>20</v>
      </c>
      <c r="X401" s="3"/>
      <c r="Y401" s="3" t="s">
        <v>2299</v>
      </c>
      <c r="Z401">
        <v>20</v>
      </c>
      <c r="AA401" s="3"/>
      <c r="AB401" s="3" t="s">
        <v>2304</v>
      </c>
      <c r="AC401">
        <v>20</v>
      </c>
      <c r="AD401" s="3"/>
      <c r="AE401" s="3" t="s">
        <v>2311</v>
      </c>
      <c r="AF401">
        <v>0</v>
      </c>
      <c r="AG401" s="3"/>
      <c r="AH401" s="3" t="s">
        <v>2302</v>
      </c>
      <c r="AI401">
        <v>20</v>
      </c>
      <c r="AJ401" s="3"/>
      <c r="AK401" s="3"/>
      <c r="AM401" s="3"/>
    </row>
    <row r="402" spans="1:39" x14ac:dyDescent="0.25">
      <c r="A402" s="1">
        <v>43341.280138888898</v>
      </c>
      <c r="B402" s="1">
        <v>43341.281006944402</v>
      </c>
      <c r="C402" s="3" t="s">
        <v>142</v>
      </c>
      <c r="D402" s="3"/>
      <c r="E402">
        <v>80</v>
      </c>
      <c r="F402" s="3"/>
      <c r="G402" s="11" t="s">
        <v>487</v>
      </c>
      <c r="I402" s="3"/>
      <c r="J402" s="3" t="s">
        <v>2295</v>
      </c>
      <c r="L402" s="3"/>
      <c r="M402" s="3" t="s">
        <v>146</v>
      </c>
      <c r="O402" s="3"/>
      <c r="P402" s="3" t="s">
        <v>2361</v>
      </c>
      <c r="R402" s="3"/>
      <c r="S402" s="3" t="s">
        <v>2307</v>
      </c>
      <c r="U402" s="3"/>
      <c r="V402" s="3" t="s">
        <v>2298</v>
      </c>
      <c r="W402">
        <v>20</v>
      </c>
      <c r="X402" s="3"/>
      <c r="Y402" s="3" t="s">
        <v>2299</v>
      </c>
      <c r="Z402">
        <v>20</v>
      </c>
      <c r="AA402" s="3"/>
      <c r="AB402" s="3" t="s">
        <v>2304</v>
      </c>
      <c r="AC402">
        <v>20</v>
      </c>
      <c r="AD402" s="3"/>
      <c r="AE402" s="3" t="s">
        <v>2311</v>
      </c>
      <c r="AF402">
        <v>0</v>
      </c>
      <c r="AG402" s="3"/>
      <c r="AH402" s="3" t="s">
        <v>2302</v>
      </c>
      <c r="AI402">
        <v>20</v>
      </c>
      <c r="AJ402" s="3"/>
      <c r="AK402" s="3"/>
      <c r="AM402" s="3"/>
    </row>
    <row r="403" spans="1:39" x14ac:dyDescent="0.25">
      <c r="A403" s="1">
        <v>43341.281469907401</v>
      </c>
      <c r="B403" s="1">
        <v>43341.282407407401</v>
      </c>
      <c r="C403" s="3" t="s">
        <v>142</v>
      </c>
      <c r="D403" s="3"/>
      <c r="E403">
        <v>60</v>
      </c>
      <c r="F403" s="3"/>
      <c r="G403" s="11" t="s">
        <v>487</v>
      </c>
      <c r="I403" s="3"/>
      <c r="J403" s="3" t="s">
        <v>2295</v>
      </c>
      <c r="L403" s="3"/>
      <c r="M403" s="3" t="s">
        <v>146</v>
      </c>
      <c r="O403" s="3"/>
      <c r="P403" s="3" t="s">
        <v>2361</v>
      </c>
      <c r="R403" s="3"/>
      <c r="S403" s="3" t="s">
        <v>2307</v>
      </c>
      <c r="U403" s="3"/>
      <c r="V403" s="3" t="s">
        <v>2298</v>
      </c>
      <c r="W403">
        <v>20</v>
      </c>
      <c r="X403" s="3"/>
      <c r="Y403" s="3" t="s">
        <v>2299</v>
      </c>
      <c r="Z403">
        <v>20</v>
      </c>
      <c r="AA403" s="3"/>
      <c r="AB403" s="3" t="s">
        <v>2304</v>
      </c>
      <c r="AC403">
        <v>20</v>
      </c>
      <c r="AD403" s="3"/>
      <c r="AE403" s="3" t="s">
        <v>2311</v>
      </c>
      <c r="AF403">
        <v>0</v>
      </c>
      <c r="AG403" s="3"/>
      <c r="AH403" s="3" t="s">
        <v>2310</v>
      </c>
      <c r="AI403">
        <v>0</v>
      </c>
      <c r="AJ403" s="3"/>
      <c r="AK403" s="3"/>
      <c r="AM403" s="3"/>
    </row>
    <row r="404" spans="1:39" x14ac:dyDescent="0.25">
      <c r="A404" s="1">
        <v>43341.2827777778</v>
      </c>
      <c r="B404" s="1">
        <v>43341.283252314803</v>
      </c>
      <c r="C404" s="3" t="s">
        <v>142</v>
      </c>
      <c r="D404" s="3"/>
      <c r="E404">
        <v>60</v>
      </c>
      <c r="F404" s="3"/>
      <c r="G404" s="11" t="s">
        <v>487</v>
      </c>
      <c r="I404" s="3"/>
      <c r="J404" s="3" t="s">
        <v>2295</v>
      </c>
      <c r="L404" s="3"/>
      <c r="M404" s="3" t="s">
        <v>146</v>
      </c>
      <c r="O404" s="3"/>
      <c r="P404" s="3" t="s">
        <v>2361</v>
      </c>
      <c r="R404" s="3"/>
      <c r="S404" s="3" t="s">
        <v>2307</v>
      </c>
      <c r="U404" s="3"/>
      <c r="V404" s="3" t="s">
        <v>2298</v>
      </c>
      <c r="W404">
        <v>20</v>
      </c>
      <c r="X404" s="3"/>
      <c r="Y404" s="3" t="s">
        <v>2299</v>
      </c>
      <c r="Z404">
        <v>20</v>
      </c>
      <c r="AA404" s="3"/>
      <c r="AB404" s="3" t="s">
        <v>2364</v>
      </c>
      <c r="AC404">
        <v>0</v>
      </c>
      <c r="AD404" s="3"/>
      <c r="AE404" s="3" t="s">
        <v>2311</v>
      </c>
      <c r="AF404">
        <v>0</v>
      </c>
      <c r="AG404" s="3"/>
      <c r="AH404" s="3" t="s">
        <v>2302</v>
      </c>
      <c r="AI404">
        <v>20</v>
      </c>
      <c r="AJ404" s="3"/>
      <c r="AK404" s="3"/>
      <c r="AM404" s="3"/>
    </row>
    <row r="405" spans="1:39" x14ac:dyDescent="0.25">
      <c r="A405" s="1">
        <v>43341.287962962997</v>
      </c>
      <c r="B405" s="1">
        <v>43341.289131944402</v>
      </c>
      <c r="C405" s="3" t="s">
        <v>142</v>
      </c>
      <c r="D405" s="3"/>
      <c r="E405">
        <v>60</v>
      </c>
      <c r="F405" s="3"/>
      <c r="G405" s="11" t="s">
        <v>395</v>
      </c>
      <c r="I405" s="3"/>
      <c r="J405" s="3" t="s">
        <v>2295</v>
      </c>
      <c r="L405" s="3"/>
      <c r="M405" s="3" t="s">
        <v>146</v>
      </c>
      <c r="O405" s="3"/>
      <c r="P405" s="3" t="s">
        <v>395</v>
      </c>
      <c r="R405" s="3"/>
      <c r="S405" s="3" t="s">
        <v>2337</v>
      </c>
      <c r="U405" s="3"/>
      <c r="V405" s="3" t="s">
        <v>2298</v>
      </c>
      <c r="W405">
        <v>20</v>
      </c>
      <c r="X405" s="3"/>
      <c r="Y405" s="3" t="s">
        <v>2309</v>
      </c>
      <c r="Z405">
        <v>0</v>
      </c>
      <c r="AA405" s="3"/>
      <c r="AB405" s="3" t="s">
        <v>2364</v>
      </c>
      <c r="AC405">
        <v>0</v>
      </c>
      <c r="AD405" s="3"/>
      <c r="AE405" s="3" t="s">
        <v>2301</v>
      </c>
      <c r="AF405">
        <v>20</v>
      </c>
      <c r="AG405" s="3"/>
      <c r="AH405" s="3" t="s">
        <v>2302</v>
      </c>
      <c r="AI405">
        <v>20</v>
      </c>
      <c r="AJ405" s="3"/>
      <c r="AK405" s="3"/>
      <c r="AM405" s="3"/>
    </row>
    <row r="406" spans="1:39" x14ac:dyDescent="0.25">
      <c r="A406" s="1">
        <v>43341.290532407402</v>
      </c>
      <c r="B406" s="1">
        <v>43341.291724536997</v>
      </c>
      <c r="C406" s="3" t="s">
        <v>142</v>
      </c>
      <c r="D406" s="3"/>
      <c r="E406">
        <v>80</v>
      </c>
      <c r="F406" s="3"/>
      <c r="G406" s="11" t="s">
        <v>395</v>
      </c>
      <c r="I406" s="3"/>
      <c r="J406" s="3" t="s">
        <v>2295</v>
      </c>
      <c r="L406" s="3"/>
      <c r="M406" s="3" t="s">
        <v>146</v>
      </c>
      <c r="O406" s="3"/>
      <c r="P406" s="3" t="s">
        <v>395</v>
      </c>
      <c r="R406" s="3"/>
      <c r="S406" s="3" t="s">
        <v>2337</v>
      </c>
      <c r="U406" s="3"/>
      <c r="V406" s="3" t="s">
        <v>2298</v>
      </c>
      <c r="W406">
        <v>20</v>
      </c>
      <c r="X406" s="3"/>
      <c r="Y406" s="3" t="s">
        <v>2299</v>
      </c>
      <c r="Z406">
        <v>20</v>
      </c>
      <c r="AA406" s="3"/>
      <c r="AB406" s="3" t="s">
        <v>2364</v>
      </c>
      <c r="AC406">
        <v>0</v>
      </c>
      <c r="AD406" s="3"/>
      <c r="AE406" s="3" t="s">
        <v>2301</v>
      </c>
      <c r="AF406">
        <v>20</v>
      </c>
      <c r="AG406" s="3"/>
      <c r="AH406" s="3" t="s">
        <v>2302</v>
      </c>
      <c r="AI406">
        <v>20</v>
      </c>
      <c r="AJ406" s="3"/>
      <c r="AK406" s="3" t="s">
        <v>2589</v>
      </c>
      <c r="AM406" s="3"/>
    </row>
    <row r="407" spans="1:39" x14ac:dyDescent="0.25">
      <c r="A407" s="1">
        <v>43341.292314814797</v>
      </c>
      <c r="B407" s="1">
        <v>43341.293680555602</v>
      </c>
      <c r="C407" s="3" t="s">
        <v>142</v>
      </c>
      <c r="D407" s="3"/>
      <c r="E407">
        <v>100</v>
      </c>
      <c r="F407" s="3"/>
      <c r="G407" s="11">
        <v>2339</v>
      </c>
      <c r="I407" s="3"/>
      <c r="J407" s="3" t="s">
        <v>2295</v>
      </c>
      <c r="L407" s="3"/>
      <c r="M407" s="3" t="s">
        <v>146</v>
      </c>
      <c r="O407" s="3"/>
      <c r="P407" s="3" t="s">
        <v>2590</v>
      </c>
      <c r="R407" s="3"/>
      <c r="S407" s="3" t="s">
        <v>2337</v>
      </c>
      <c r="U407" s="3"/>
      <c r="V407" s="3" t="s">
        <v>2298</v>
      </c>
      <c r="W407">
        <v>20</v>
      </c>
      <c r="X407" s="3"/>
      <c r="Y407" s="3" t="s">
        <v>2299</v>
      </c>
      <c r="Z407">
        <v>20</v>
      </c>
      <c r="AA407" s="3"/>
      <c r="AB407" s="3" t="s">
        <v>2304</v>
      </c>
      <c r="AC407">
        <v>20</v>
      </c>
      <c r="AD407" s="3"/>
      <c r="AE407" s="3" t="s">
        <v>2301</v>
      </c>
      <c r="AF407">
        <v>20</v>
      </c>
      <c r="AG407" s="3"/>
      <c r="AH407" s="3" t="s">
        <v>2302</v>
      </c>
      <c r="AI407">
        <v>20</v>
      </c>
      <c r="AJ407" s="3"/>
      <c r="AK407" s="3"/>
      <c r="AM407" s="3"/>
    </row>
    <row r="408" spans="1:39" x14ac:dyDescent="0.25">
      <c r="A408" s="1">
        <v>43341.2940856481</v>
      </c>
      <c r="B408" s="1">
        <v>43341.296041666697</v>
      </c>
      <c r="C408" s="3" t="s">
        <v>142</v>
      </c>
      <c r="D408" s="3"/>
      <c r="E408">
        <v>100</v>
      </c>
      <c r="F408" s="3"/>
      <c r="G408" s="11" t="s">
        <v>395</v>
      </c>
      <c r="I408" s="3"/>
      <c r="J408" s="3" t="s">
        <v>2295</v>
      </c>
      <c r="L408" s="3"/>
      <c r="M408" s="3" t="s">
        <v>146</v>
      </c>
      <c r="O408" s="3"/>
      <c r="P408" s="3" t="s">
        <v>395</v>
      </c>
      <c r="R408" s="3"/>
      <c r="S408" s="3" t="s">
        <v>2337</v>
      </c>
      <c r="U408" s="3"/>
      <c r="V408" s="3" t="s">
        <v>2298</v>
      </c>
      <c r="W408">
        <v>20</v>
      </c>
      <c r="X408" s="3"/>
      <c r="Y408" s="3" t="s">
        <v>2299</v>
      </c>
      <c r="Z408">
        <v>20</v>
      </c>
      <c r="AA408" s="3"/>
      <c r="AB408" s="3" t="s">
        <v>2304</v>
      </c>
      <c r="AC408">
        <v>20</v>
      </c>
      <c r="AD408" s="3"/>
      <c r="AE408" s="3" t="s">
        <v>2301</v>
      </c>
      <c r="AF408">
        <v>20</v>
      </c>
      <c r="AG408" s="3"/>
      <c r="AH408" s="3" t="s">
        <v>2302</v>
      </c>
      <c r="AI408">
        <v>20</v>
      </c>
      <c r="AJ408" s="3"/>
      <c r="AK408" s="3" t="s">
        <v>2591</v>
      </c>
      <c r="AM408" s="3"/>
    </row>
    <row r="409" spans="1:39" x14ac:dyDescent="0.25">
      <c r="A409" s="1">
        <v>43341.296388888899</v>
      </c>
      <c r="B409" s="1">
        <v>43341.297662037003</v>
      </c>
      <c r="C409" s="3" t="s">
        <v>142</v>
      </c>
      <c r="D409" s="3"/>
      <c r="E409">
        <v>80</v>
      </c>
      <c r="F409" s="3"/>
      <c r="G409" s="11" t="s">
        <v>395</v>
      </c>
      <c r="I409" s="3"/>
      <c r="J409" s="3" t="s">
        <v>2295</v>
      </c>
      <c r="L409" s="3"/>
      <c r="M409" s="3" t="s">
        <v>146</v>
      </c>
      <c r="O409" s="3"/>
      <c r="P409" s="3" t="s">
        <v>395</v>
      </c>
      <c r="R409" s="3"/>
      <c r="S409" s="3" t="s">
        <v>2337</v>
      </c>
      <c r="U409" s="3"/>
      <c r="V409" s="3" t="s">
        <v>2298</v>
      </c>
      <c r="W409">
        <v>20</v>
      </c>
      <c r="X409" s="3"/>
      <c r="Y409" s="3" t="s">
        <v>2309</v>
      </c>
      <c r="Z409">
        <v>0</v>
      </c>
      <c r="AA409" s="3"/>
      <c r="AB409" s="3" t="s">
        <v>2304</v>
      </c>
      <c r="AC409">
        <v>20</v>
      </c>
      <c r="AD409" s="3"/>
      <c r="AE409" s="3" t="s">
        <v>2301</v>
      </c>
      <c r="AF409">
        <v>20</v>
      </c>
      <c r="AG409" s="3"/>
      <c r="AH409" s="3" t="s">
        <v>2302</v>
      </c>
      <c r="AI409">
        <v>20</v>
      </c>
      <c r="AJ409" s="3"/>
      <c r="AK409" s="3" t="s">
        <v>2592</v>
      </c>
      <c r="AM409" s="3"/>
    </row>
    <row r="410" spans="1:39" x14ac:dyDescent="0.25">
      <c r="A410" s="1">
        <v>43341.403900463003</v>
      </c>
      <c r="B410" s="1">
        <v>43341.4061574074</v>
      </c>
      <c r="C410" s="3" t="s">
        <v>142</v>
      </c>
      <c r="D410" s="3"/>
      <c r="E410">
        <v>80</v>
      </c>
      <c r="F410" s="3"/>
      <c r="G410" s="11" t="s">
        <v>452</v>
      </c>
      <c r="I410" s="3"/>
      <c r="J410" s="3" t="s">
        <v>2295</v>
      </c>
      <c r="L410" s="3"/>
      <c r="M410" s="3" t="s">
        <v>197</v>
      </c>
      <c r="O410" s="3"/>
      <c r="P410" s="3" t="s">
        <v>2593</v>
      </c>
      <c r="R410" s="3"/>
      <c r="S410" s="3" t="s">
        <v>935</v>
      </c>
      <c r="U410" s="3"/>
      <c r="V410" s="3" t="s">
        <v>2298</v>
      </c>
      <c r="W410">
        <v>20</v>
      </c>
      <c r="X410" s="3"/>
      <c r="Y410" s="3" t="s">
        <v>2299</v>
      </c>
      <c r="Z410">
        <v>20</v>
      </c>
      <c r="AA410" s="3"/>
      <c r="AB410" s="3" t="s">
        <v>2300</v>
      </c>
      <c r="AC410">
        <v>0</v>
      </c>
      <c r="AD410" s="3"/>
      <c r="AE410" s="3" t="s">
        <v>2301</v>
      </c>
      <c r="AF410">
        <v>20</v>
      </c>
      <c r="AG410" s="3"/>
      <c r="AH410" s="3" t="s">
        <v>2302</v>
      </c>
      <c r="AI410">
        <v>20</v>
      </c>
      <c r="AJ410" s="3"/>
      <c r="AK410" s="3"/>
      <c r="AM410" s="3"/>
    </row>
    <row r="411" spans="1:39" x14ac:dyDescent="0.25">
      <c r="A411" s="1">
        <v>43341.406481481499</v>
      </c>
      <c r="B411" s="1">
        <v>43341.407858796301</v>
      </c>
      <c r="C411" s="3" t="s">
        <v>142</v>
      </c>
      <c r="D411" s="3"/>
      <c r="E411">
        <v>100</v>
      </c>
      <c r="F411" s="3"/>
      <c r="G411" s="11" t="s">
        <v>452</v>
      </c>
      <c r="I411" s="3"/>
      <c r="J411" s="3" t="s">
        <v>2295</v>
      </c>
      <c r="L411" s="3"/>
      <c r="M411" s="3" t="s">
        <v>197</v>
      </c>
      <c r="O411" s="3"/>
      <c r="P411" s="3" t="s">
        <v>2594</v>
      </c>
      <c r="R411" s="3"/>
      <c r="S411" s="3" t="s">
        <v>2324</v>
      </c>
      <c r="U411" s="3"/>
      <c r="V411" s="3" t="s">
        <v>2298</v>
      </c>
      <c r="W411">
        <v>20</v>
      </c>
      <c r="X411" s="3"/>
      <c r="Y411" s="3" t="s">
        <v>2299</v>
      </c>
      <c r="Z411">
        <v>20</v>
      </c>
      <c r="AA411" s="3"/>
      <c r="AB411" s="3" t="s">
        <v>2304</v>
      </c>
      <c r="AC411">
        <v>20</v>
      </c>
      <c r="AD411" s="3"/>
      <c r="AE411" s="3" t="s">
        <v>2301</v>
      </c>
      <c r="AF411">
        <v>20</v>
      </c>
      <c r="AG411" s="3"/>
      <c r="AH411" s="3" t="s">
        <v>2302</v>
      </c>
      <c r="AI411">
        <v>20</v>
      </c>
      <c r="AJ411" s="3"/>
      <c r="AK411" s="3"/>
      <c r="AM411" s="3"/>
    </row>
    <row r="412" spans="1:39" x14ac:dyDescent="0.25">
      <c r="A412" s="1">
        <v>43341.408437500002</v>
      </c>
      <c r="B412" s="1">
        <v>43341.409861111097</v>
      </c>
      <c r="C412" s="3" t="s">
        <v>142</v>
      </c>
      <c r="D412" s="3"/>
      <c r="E412">
        <v>100</v>
      </c>
      <c r="F412" s="3"/>
      <c r="G412" s="11" t="s">
        <v>452</v>
      </c>
      <c r="I412" s="3"/>
      <c r="J412" s="3" t="s">
        <v>2295</v>
      </c>
      <c r="L412" s="3"/>
      <c r="M412" s="3" t="s">
        <v>197</v>
      </c>
      <c r="O412" s="3"/>
      <c r="P412" s="3" t="s">
        <v>2594</v>
      </c>
      <c r="R412" s="3"/>
      <c r="S412" s="3" t="s">
        <v>2322</v>
      </c>
      <c r="U412" s="3"/>
      <c r="V412" s="3" t="s">
        <v>2298</v>
      </c>
      <c r="W412">
        <v>20</v>
      </c>
      <c r="X412" s="3"/>
      <c r="Y412" s="3" t="s">
        <v>2299</v>
      </c>
      <c r="Z412">
        <v>20</v>
      </c>
      <c r="AA412" s="3"/>
      <c r="AB412" s="3" t="s">
        <v>2304</v>
      </c>
      <c r="AC412">
        <v>20</v>
      </c>
      <c r="AD412" s="3"/>
      <c r="AE412" s="3" t="s">
        <v>2301</v>
      </c>
      <c r="AF412">
        <v>20</v>
      </c>
      <c r="AG412" s="3"/>
      <c r="AH412" s="3" t="s">
        <v>2302</v>
      </c>
      <c r="AI412">
        <v>20</v>
      </c>
      <c r="AJ412" s="3"/>
      <c r="AK412" s="3"/>
      <c r="AM412" s="3"/>
    </row>
    <row r="413" spans="1:39" x14ac:dyDescent="0.25">
      <c r="A413" s="1">
        <v>43341.410208333298</v>
      </c>
      <c r="B413" s="1">
        <v>43341.410995370403</v>
      </c>
      <c r="C413" s="3" t="s">
        <v>142</v>
      </c>
      <c r="D413" s="3"/>
      <c r="E413">
        <v>100</v>
      </c>
      <c r="F413" s="3"/>
      <c r="G413" s="11" t="s">
        <v>452</v>
      </c>
      <c r="I413" s="3"/>
      <c r="J413" s="3" t="s">
        <v>2295</v>
      </c>
      <c r="L413" s="3"/>
      <c r="M413" s="3" t="s">
        <v>197</v>
      </c>
      <c r="O413" s="3"/>
      <c r="P413" s="3" t="s">
        <v>2595</v>
      </c>
      <c r="R413" s="3"/>
      <c r="S413" s="3" t="s">
        <v>2337</v>
      </c>
      <c r="U413" s="3"/>
      <c r="V413" s="3" t="s">
        <v>2298</v>
      </c>
      <c r="W413">
        <v>20</v>
      </c>
      <c r="X413" s="3"/>
      <c r="Y413" s="3" t="s">
        <v>2299</v>
      </c>
      <c r="Z413">
        <v>20</v>
      </c>
      <c r="AA413" s="3"/>
      <c r="AB413" s="3" t="s">
        <v>2304</v>
      </c>
      <c r="AC413">
        <v>20</v>
      </c>
      <c r="AD413" s="3"/>
      <c r="AE413" s="3" t="s">
        <v>2301</v>
      </c>
      <c r="AF413">
        <v>20</v>
      </c>
      <c r="AG413" s="3"/>
      <c r="AH413" s="3" t="s">
        <v>2302</v>
      </c>
      <c r="AI413">
        <v>20</v>
      </c>
      <c r="AJ413" s="3"/>
      <c r="AK413" s="3"/>
      <c r="AM413" s="3"/>
    </row>
    <row r="414" spans="1:39" x14ac:dyDescent="0.25">
      <c r="A414" s="1">
        <v>43341.411134259302</v>
      </c>
      <c r="B414" s="1">
        <v>43341.412523148101</v>
      </c>
      <c r="C414" s="3" t="s">
        <v>142</v>
      </c>
      <c r="D414" s="3"/>
      <c r="E414">
        <v>60</v>
      </c>
      <c r="F414" s="3"/>
      <c r="G414" s="11" t="s">
        <v>452</v>
      </c>
      <c r="I414" s="3"/>
      <c r="J414" s="3" t="s">
        <v>2295</v>
      </c>
      <c r="L414" s="3"/>
      <c r="M414" s="3" t="s">
        <v>197</v>
      </c>
      <c r="O414" s="3"/>
      <c r="P414" s="3" t="s">
        <v>2596</v>
      </c>
      <c r="R414" s="3"/>
      <c r="S414" s="3" t="s">
        <v>2418</v>
      </c>
      <c r="U414" s="3"/>
      <c r="V414" s="3" t="s">
        <v>2298</v>
      </c>
      <c r="W414">
        <v>20</v>
      </c>
      <c r="X414" s="3"/>
      <c r="Y414" s="3" t="s">
        <v>2309</v>
      </c>
      <c r="Z414">
        <v>0</v>
      </c>
      <c r="AA414" s="3"/>
      <c r="AB414" s="3" t="s">
        <v>2304</v>
      </c>
      <c r="AC414">
        <v>20</v>
      </c>
      <c r="AD414" s="3"/>
      <c r="AE414" s="3" t="s">
        <v>2311</v>
      </c>
      <c r="AF414">
        <v>0</v>
      </c>
      <c r="AG414" s="3"/>
      <c r="AH414" s="3" t="s">
        <v>2302</v>
      </c>
      <c r="AI414">
        <v>20</v>
      </c>
      <c r="AJ414" s="3"/>
      <c r="AK414" s="3"/>
      <c r="AM414" s="3"/>
    </row>
    <row r="415" spans="1:39" x14ac:dyDescent="0.25">
      <c r="A415" s="1">
        <v>43341.4929050926</v>
      </c>
      <c r="B415" s="1">
        <v>43341.525995370401</v>
      </c>
      <c r="C415" s="3" t="s">
        <v>142</v>
      </c>
      <c r="D415" s="3"/>
      <c r="E415">
        <v>80</v>
      </c>
      <c r="F415" s="3"/>
      <c r="G415" s="11" t="s">
        <v>402</v>
      </c>
      <c r="I415" s="3"/>
      <c r="J415" s="3" t="s">
        <v>2295</v>
      </c>
      <c r="L415" s="3"/>
      <c r="M415" s="3" t="s">
        <v>146</v>
      </c>
      <c r="O415" s="3"/>
      <c r="P415" s="3" t="s">
        <v>2403</v>
      </c>
      <c r="R415" s="3"/>
      <c r="S415" s="3" t="s">
        <v>162</v>
      </c>
      <c r="U415" s="3"/>
      <c r="V415" s="3" t="s">
        <v>2298</v>
      </c>
      <c r="W415">
        <v>20</v>
      </c>
      <c r="X415" s="3"/>
      <c r="Y415" s="3" t="s">
        <v>2309</v>
      </c>
      <c r="Z415">
        <v>0</v>
      </c>
      <c r="AA415" s="3"/>
      <c r="AB415" s="3" t="s">
        <v>2304</v>
      </c>
      <c r="AC415">
        <v>20</v>
      </c>
      <c r="AD415" s="3"/>
      <c r="AE415" s="3" t="s">
        <v>2301</v>
      </c>
      <c r="AF415">
        <v>20</v>
      </c>
      <c r="AG415" s="3"/>
      <c r="AH415" s="3" t="s">
        <v>2302</v>
      </c>
      <c r="AI415">
        <v>20</v>
      </c>
      <c r="AJ415" s="3"/>
      <c r="AK415" s="3"/>
      <c r="AM415" s="3"/>
    </row>
    <row r="416" spans="1:39" x14ac:dyDescent="0.25">
      <c r="A416" s="1">
        <v>43341.500879629602</v>
      </c>
      <c r="B416" s="1">
        <v>43341.502581018503</v>
      </c>
      <c r="C416" s="3" t="s">
        <v>142</v>
      </c>
      <c r="D416" s="3"/>
      <c r="E416">
        <v>20</v>
      </c>
      <c r="F416" s="3"/>
      <c r="G416" s="11" t="s">
        <v>487</v>
      </c>
      <c r="I416" s="3"/>
      <c r="J416" s="3" t="s">
        <v>2295</v>
      </c>
      <c r="L416" s="3"/>
      <c r="M416" s="3" t="s">
        <v>146</v>
      </c>
      <c r="O416" s="3"/>
      <c r="P416" s="3" t="s">
        <v>2380</v>
      </c>
      <c r="R416" s="3"/>
      <c r="S416" s="3" t="s">
        <v>162</v>
      </c>
      <c r="U416" s="3"/>
      <c r="V416" s="3" t="s">
        <v>2298</v>
      </c>
      <c r="W416">
        <v>20</v>
      </c>
      <c r="X416" s="3"/>
      <c r="Y416" s="3" t="s">
        <v>2309</v>
      </c>
      <c r="Z416">
        <v>0</v>
      </c>
      <c r="AA416" s="3"/>
      <c r="AB416" s="3" t="s">
        <v>2300</v>
      </c>
      <c r="AC416">
        <v>0</v>
      </c>
      <c r="AD416" s="3"/>
      <c r="AE416" s="3" t="s">
        <v>2311</v>
      </c>
      <c r="AF416">
        <v>0</v>
      </c>
      <c r="AG416" s="3"/>
      <c r="AH416" s="3" t="s">
        <v>2310</v>
      </c>
      <c r="AI416">
        <v>0</v>
      </c>
      <c r="AJ416" s="3"/>
      <c r="AK416" s="3"/>
      <c r="AM416" s="3"/>
    </row>
    <row r="417" spans="1:39" x14ac:dyDescent="0.25">
      <c r="A417" s="1">
        <v>43341.526909722197</v>
      </c>
      <c r="B417" s="1">
        <v>43341.527523148099</v>
      </c>
      <c r="C417" s="3" t="s">
        <v>142</v>
      </c>
      <c r="D417" s="3"/>
      <c r="E417">
        <v>100</v>
      </c>
      <c r="F417" s="3"/>
      <c r="G417" s="11" t="s">
        <v>402</v>
      </c>
      <c r="I417" s="3"/>
      <c r="J417" s="3" t="s">
        <v>2295</v>
      </c>
      <c r="L417" s="3"/>
      <c r="M417" s="3" t="s">
        <v>146</v>
      </c>
      <c r="O417" s="3"/>
      <c r="P417" s="3" t="s">
        <v>2403</v>
      </c>
      <c r="R417" s="3"/>
      <c r="S417" s="3" t="s">
        <v>162</v>
      </c>
      <c r="U417" s="3"/>
      <c r="V417" s="3" t="s">
        <v>2298</v>
      </c>
      <c r="W417">
        <v>20</v>
      </c>
      <c r="X417" s="3"/>
      <c r="Y417" s="3" t="s">
        <v>2299</v>
      </c>
      <c r="Z417">
        <v>20</v>
      </c>
      <c r="AA417" s="3"/>
      <c r="AB417" s="3" t="s">
        <v>2304</v>
      </c>
      <c r="AC417">
        <v>20</v>
      </c>
      <c r="AD417" s="3"/>
      <c r="AE417" s="3" t="s">
        <v>2301</v>
      </c>
      <c r="AF417">
        <v>20</v>
      </c>
      <c r="AG417" s="3"/>
      <c r="AH417" s="3" t="s">
        <v>2302</v>
      </c>
      <c r="AI417">
        <v>20</v>
      </c>
      <c r="AJ417" s="3"/>
      <c r="AK417" s="3"/>
      <c r="AM417" s="3"/>
    </row>
    <row r="418" spans="1:39" x14ac:dyDescent="0.25">
      <c r="A418" s="1">
        <v>43341.527592592603</v>
      </c>
      <c r="B418" s="1">
        <v>43341.528321759302</v>
      </c>
      <c r="C418" s="3" t="s">
        <v>142</v>
      </c>
      <c r="D418" s="3"/>
      <c r="E418">
        <v>100</v>
      </c>
      <c r="F418" s="3"/>
      <c r="G418" s="11" t="s">
        <v>402</v>
      </c>
      <c r="I418" s="3"/>
      <c r="J418" s="3" t="s">
        <v>2295</v>
      </c>
      <c r="L418" s="3"/>
      <c r="M418" s="3" t="s">
        <v>146</v>
      </c>
      <c r="O418" s="3"/>
      <c r="P418" s="3" t="s">
        <v>2403</v>
      </c>
      <c r="R418" s="3"/>
      <c r="S418" s="3" t="s">
        <v>162</v>
      </c>
      <c r="U418" s="3"/>
      <c r="V418" s="3" t="s">
        <v>2298</v>
      </c>
      <c r="W418">
        <v>20</v>
      </c>
      <c r="X418" s="3"/>
      <c r="Y418" s="3" t="s">
        <v>2299</v>
      </c>
      <c r="Z418">
        <v>20</v>
      </c>
      <c r="AA418" s="3"/>
      <c r="AB418" s="3" t="s">
        <v>2304</v>
      </c>
      <c r="AC418">
        <v>20</v>
      </c>
      <c r="AD418" s="3"/>
      <c r="AE418" s="3" t="s">
        <v>2301</v>
      </c>
      <c r="AF418">
        <v>20</v>
      </c>
      <c r="AG418" s="3"/>
      <c r="AH418" s="3" t="s">
        <v>2302</v>
      </c>
      <c r="AI418">
        <v>20</v>
      </c>
      <c r="AJ418" s="3"/>
      <c r="AK418" s="3"/>
      <c r="AM418" s="3"/>
    </row>
    <row r="419" spans="1:39" x14ac:dyDescent="0.25">
      <c r="A419" s="1">
        <v>43341.528402777803</v>
      </c>
      <c r="B419" s="1">
        <v>43341.529085648101</v>
      </c>
      <c r="C419" s="3" t="s">
        <v>142</v>
      </c>
      <c r="D419" s="3"/>
      <c r="E419">
        <v>100</v>
      </c>
      <c r="F419" s="3"/>
      <c r="G419" s="11" t="s">
        <v>402</v>
      </c>
      <c r="I419" s="3"/>
      <c r="J419" s="3" t="s">
        <v>2295</v>
      </c>
      <c r="L419" s="3"/>
      <c r="M419" s="3" t="s">
        <v>146</v>
      </c>
      <c r="O419" s="3"/>
      <c r="P419" s="3" t="s">
        <v>2403</v>
      </c>
      <c r="R419" s="3"/>
      <c r="S419" s="3" t="s">
        <v>162</v>
      </c>
      <c r="U419" s="3"/>
      <c r="V419" s="3" t="s">
        <v>2298</v>
      </c>
      <c r="W419">
        <v>20</v>
      </c>
      <c r="X419" s="3"/>
      <c r="Y419" s="3" t="s">
        <v>2299</v>
      </c>
      <c r="Z419">
        <v>20</v>
      </c>
      <c r="AA419" s="3"/>
      <c r="AB419" s="3" t="s">
        <v>2304</v>
      </c>
      <c r="AC419">
        <v>20</v>
      </c>
      <c r="AD419" s="3"/>
      <c r="AE419" s="3" t="s">
        <v>2301</v>
      </c>
      <c r="AF419">
        <v>20</v>
      </c>
      <c r="AG419" s="3"/>
      <c r="AH419" s="3" t="s">
        <v>2302</v>
      </c>
      <c r="AI419">
        <v>20</v>
      </c>
      <c r="AJ419" s="3"/>
      <c r="AK419" s="3"/>
      <c r="AM419" s="3"/>
    </row>
    <row r="420" spans="1:39" x14ac:dyDescent="0.25">
      <c r="A420" s="1">
        <v>43341.529143518499</v>
      </c>
      <c r="B420" s="1">
        <v>43341.529502314799</v>
      </c>
      <c r="C420" s="3" t="s">
        <v>142</v>
      </c>
      <c r="D420" s="3"/>
      <c r="E420">
        <v>100</v>
      </c>
      <c r="F420" s="3"/>
      <c r="G420" s="11" t="s">
        <v>402</v>
      </c>
      <c r="I420" s="3"/>
      <c r="J420" s="3" t="s">
        <v>2295</v>
      </c>
      <c r="L420" s="3"/>
      <c r="M420" s="3" t="s">
        <v>146</v>
      </c>
      <c r="O420" s="3"/>
      <c r="P420" s="3" t="s">
        <v>2473</v>
      </c>
      <c r="R420" s="3"/>
      <c r="S420" s="3" t="s">
        <v>162</v>
      </c>
      <c r="U420" s="3"/>
      <c r="V420" s="3" t="s">
        <v>2298</v>
      </c>
      <c r="W420">
        <v>20</v>
      </c>
      <c r="X420" s="3"/>
      <c r="Y420" s="3" t="s">
        <v>2299</v>
      </c>
      <c r="Z420">
        <v>20</v>
      </c>
      <c r="AA420" s="3"/>
      <c r="AB420" s="3" t="s">
        <v>2304</v>
      </c>
      <c r="AC420">
        <v>20</v>
      </c>
      <c r="AD420" s="3"/>
      <c r="AE420" s="3" t="s">
        <v>2301</v>
      </c>
      <c r="AF420">
        <v>20</v>
      </c>
      <c r="AG420" s="3"/>
      <c r="AH420" s="3" t="s">
        <v>2302</v>
      </c>
      <c r="AI420">
        <v>20</v>
      </c>
      <c r="AJ420" s="3"/>
      <c r="AK420" s="3"/>
      <c r="AM420" s="3"/>
    </row>
    <row r="421" spans="1:39" x14ac:dyDescent="0.25">
      <c r="A421" s="1">
        <v>43341.5389699074</v>
      </c>
      <c r="B421" s="1">
        <v>43341.541018518503</v>
      </c>
      <c r="C421" s="3" t="s">
        <v>142</v>
      </c>
      <c r="D421" s="3"/>
      <c r="E421">
        <v>100</v>
      </c>
      <c r="F421" s="3"/>
      <c r="G421" s="11" t="s">
        <v>405</v>
      </c>
      <c r="I421" s="3"/>
      <c r="J421" s="3" t="s">
        <v>2295</v>
      </c>
      <c r="L421" s="3"/>
      <c r="M421" s="3" t="s">
        <v>146</v>
      </c>
      <c r="O421" s="3"/>
      <c r="P421" s="3" t="s">
        <v>2343</v>
      </c>
      <c r="R421" s="3"/>
      <c r="S421" s="3" t="s">
        <v>162</v>
      </c>
      <c r="U421" s="3"/>
      <c r="V421" s="3" t="s">
        <v>2298</v>
      </c>
      <c r="W421">
        <v>20</v>
      </c>
      <c r="X421" s="3"/>
      <c r="Y421" s="3" t="s">
        <v>2299</v>
      </c>
      <c r="Z421">
        <v>20</v>
      </c>
      <c r="AA421" s="3"/>
      <c r="AB421" s="3" t="s">
        <v>2304</v>
      </c>
      <c r="AC421">
        <v>20</v>
      </c>
      <c r="AD421" s="3"/>
      <c r="AE421" s="3" t="s">
        <v>2301</v>
      </c>
      <c r="AF421">
        <v>20</v>
      </c>
      <c r="AG421" s="3"/>
      <c r="AH421" s="3" t="s">
        <v>2302</v>
      </c>
      <c r="AI421">
        <v>20</v>
      </c>
      <c r="AJ421" s="3"/>
      <c r="AK421" s="3"/>
      <c r="AM421" s="3"/>
    </row>
    <row r="422" spans="1:39" x14ac:dyDescent="0.25">
      <c r="A422" s="1">
        <v>43341.541145833296</v>
      </c>
      <c r="B422" s="1">
        <v>43341.541747685202</v>
      </c>
      <c r="C422" s="3" t="s">
        <v>142</v>
      </c>
      <c r="D422" s="3"/>
      <c r="E422">
        <v>100</v>
      </c>
      <c r="F422" s="3"/>
      <c r="G422" s="11" t="s">
        <v>405</v>
      </c>
      <c r="I422" s="3"/>
      <c r="J422" s="3" t="s">
        <v>2295</v>
      </c>
      <c r="L422" s="3"/>
      <c r="M422" s="3" t="s">
        <v>146</v>
      </c>
      <c r="O422" s="3"/>
      <c r="P422" s="3" t="s">
        <v>2597</v>
      </c>
      <c r="R422" s="3"/>
      <c r="S422" s="3" t="s">
        <v>162</v>
      </c>
      <c r="U422" s="3"/>
      <c r="V422" s="3" t="s">
        <v>2298</v>
      </c>
      <c r="W422">
        <v>20</v>
      </c>
      <c r="X422" s="3"/>
      <c r="Y422" s="3" t="s">
        <v>2299</v>
      </c>
      <c r="Z422">
        <v>20</v>
      </c>
      <c r="AA422" s="3"/>
      <c r="AB422" s="3" t="s">
        <v>2304</v>
      </c>
      <c r="AC422">
        <v>20</v>
      </c>
      <c r="AD422" s="3"/>
      <c r="AE422" s="3" t="s">
        <v>2301</v>
      </c>
      <c r="AF422">
        <v>20</v>
      </c>
      <c r="AG422" s="3"/>
      <c r="AH422" s="3" t="s">
        <v>2302</v>
      </c>
      <c r="AI422">
        <v>20</v>
      </c>
      <c r="AJ422" s="3"/>
      <c r="AK422" s="3"/>
      <c r="AM422" s="3"/>
    </row>
    <row r="423" spans="1:39" x14ac:dyDescent="0.25">
      <c r="A423" s="1">
        <v>43341.541828703703</v>
      </c>
      <c r="B423" s="1">
        <v>43341.542291666701</v>
      </c>
      <c r="C423" s="3" t="s">
        <v>142</v>
      </c>
      <c r="D423" s="3"/>
      <c r="E423">
        <v>100</v>
      </c>
      <c r="F423" s="3"/>
      <c r="G423" s="11" t="s">
        <v>405</v>
      </c>
      <c r="I423" s="3"/>
      <c r="J423" s="3" t="s">
        <v>2295</v>
      </c>
      <c r="L423" s="3"/>
      <c r="M423" s="3" t="s">
        <v>146</v>
      </c>
      <c r="O423" s="3"/>
      <c r="P423" s="3" t="s">
        <v>2343</v>
      </c>
      <c r="R423" s="3"/>
      <c r="S423" s="3" t="s">
        <v>162</v>
      </c>
      <c r="U423" s="3"/>
      <c r="V423" s="3" t="s">
        <v>2298</v>
      </c>
      <c r="W423">
        <v>20</v>
      </c>
      <c r="X423" s="3"/>
      <c r="Y423" s="3" t="s">
        <v>2299</v>
      </c>
      <c r="Z423">
        <v>20</v>
      </c>
      <c r="AA423" s="3"/>
      <c r="AB423" s="3" t="s">
        <v>2304</v>
      </c>
      <c r="AC423">
        <v>20</v>
      </c>
      <c r="AD423" s="3"/>
      <c r="AE423" s="3" t="s">
        <v>2301</v>
      </c>
      <c r="AF423">
        <v>20</v>
      </c>
      <c r="AG423" s="3"/>
      <c r="AH423" s="3" t="s">
        <v>2302</v>
      </c>
      <c r="AI423">
        <v>20</v>
      </c>
      <c r="AJ423" s="3"/>
      <c r="AK423" s="3"/>
      <c r="AM423" s="3"/>
    </row>
    <row r="424" spans="1:39" x14ac:dyDescent="0.25">
      <c r="A424" s="1">
        <v>43341.542407407404</v>
      </c>
      <c r="B424" s="1">
        <v>43341.543009259301</v>
      </c>
      <c r="C424" s="3" t="s">
        <v>142</v>
      </c>
      <c r="D424" s="3"/>
      <c r="E424">
        <v>60</v>
      </c>
      <c r="F424" s="3"/>
      <c r="G424" s="11" t="s">
        <v>405</v>
      </c>
      <c r="I424" s="3"/>
      <c r="J424" s="3" t="s">
        <v>2295</v>
      </c>
      <c r="L424" s="3"/>
      <c r="M424" s="3" t="s">
        <v>146</v>
      </c>
      <c r="O424" s="3"/>
      <c r="P424" s="3" t="s">
        <v>2399</v>
      </c>
      <c r="R424" s="3"/>
      <c r="S424" s="3" t="s">
        <v>162</v>
      </c>
      <c r="U424" s="3"/>
      <c r="V424" s="3" t="s">
        <v>2298</v>
      </c>
      <c r="W424">
        <v>20</v>
      </c>
      <c r="X424" s="3"/>
      <c r="Y424" s="3" t="s">
        <v>2299</v>
      </c>
      <c r="Z424">
        <v>20</v>
      </c>
      <c r="AA424" s="3"/>
      <c r="AB424" s="3" t="s">
        <v>2300</v>
      </c>
      <c r="AC424">
        <v>0</v>
      </c>
      <c r="AD424" s="3"/>
      <c r="AE424" s="3" t="s">
        <v>2301</v>
      </c>
      <c r="AF424">
        <v>20</v>
      </c>
      <c r="AG424" s="3"/>
      <c r="AH424" s="3" t="s">
        <v>2312</v>
      </c>
      <c r="AI424">
        <v>0</v>
      </c>
      <c r="AJ424" s="3"/>
      <c r="AK424" s="3"/>
      <c r="AM424" s="3"/>
    </row>
    <row r="425" spans="1:39" x14ac:dyDescent="0.25">
      <c r="A425" s="1">
        <v>43341.543101851901</v>
      </c>
      <c r="B425" s="1">
        <v>43341.543460648099</v>
      </c>
      <c r="C425" s="3" t="s">
        <v>142</v>
      </c>
      <c r="D425" s="3"/>
      <c r="E425">
        <v>100</v>
      </c>
      <c r="F425" s="3"/>
      <c r="G425" s="11" t="s">
        <v>405</v>
      </c>
      <c r="I425" s="3"/>
      <c r="J425" s="3" t="s">
        <v>2295</v>
      </c>
      <c r="L425" s="3"/>
      <c r="M425" s="3" t="s">
        <v>146</v>
      </c>
      <c r="O425" s="3"/>
      <c r="P425" s="3" t="s">
        <v>2343</v>
      </c>
      <c r="R425" s="3"/>
      <c r="S425" s="3" t="s">
        <v>162</v>
      </c>
      <c r="U425" s="3"/>
      <c r="V425" s="3" t="s">
        <v>2298</v>
      </c>
      <c r="W425">
        <v>20</v>
      </c>
      <c r="X425" s="3"/>
      <c r="Y425" s="3" t="s">
        <v>2299</v>
      </c>
      <c r="Z425">
        <v>20</v>
      </c>
      <c r="AA425" s="3"/>
      <c r="AB425" s="3" t="s">
        <v>2304</v>
      </c>
      <c r="AC425">
        <v>20</v>
      </c>
      <c r="AD425" s="3"/>
      <c r="AE425" s="3" t="s">
        <v>2301</v>
      </c>
      <c r="AF425">
        <v>20</v>
      </c>
      <c r="AG425" s="3"/>
      <c r="AH425" s="3" t="s">
        <v>2302</v>
      </c>
      <c r="AI425">
        <v>20</v>
      </c>
      <c r="AJ425" s="3"/>
      <c r="AK425" s="3"/>
      <c r="AM425" s="3"/>
    </row>
    <row r="426" spans="1:39" x14ac:dyDescent="0.25">
      <c r="A426" s="1">
        <v>43341.571226851796</v>
      </c>
      <c r="B426" s="1">
        <v>43341.578449074099</v>
      </c>
      <c r="C426" s="3" t="s">
        <v>142</v>
      </c>
      <c r="D426" s="3"/>
      <c r="E426">
        <v>80</v>
      </c>
      <c r="F426" s="3"/>
      <c r="G426" s="11">
        <v>2481</v>
      </c>
      <c r="I426" s="3"/>
      <c r="J426" s="3" t="s">
        <v>2295</v>
      </c>
      <c r="L426" s="3"/>
      <c r="M426" s="3" t="s">
        <v>146</v>
      </c>
      <c r="O426" s="3"/>
      <c r="P426" s="3" t="s">
        <v>2343</v>
      </c>
      <c r="R426" s="3"/>
      <c r="S426" s="3" t="s">
        <v>190</v>
      </c>
      <c r="U426" s="3"/>
      <c r="V426" s="3" t="s">
        <v>2298</v>
      </c>
      <c r="W426">
        <v>20</v>
      </c>
      <c r="X426" s="3"/>
      <c r="Y426" s="3" t="s">
        <v>2299</v>
      </c>
      <c r="Z426">
        <v>20</v>
      </c>
      <c r="AA426" s="3"/>
      <c r="AB426" s="3" t="s">
        <v>2304</v>
      </c>
      <c r="AC426">
        <v>20</v>
      </c>
      <c r="AD426" s="3"/>
      <c r="AE426" s="3" t="s">
        <v>2301</v>
      </c>
      <c r="AF426">
        <v>20</v>
      </c>
      <c r="AG426" s="3"/>
      <c r="AH426" s="3" t="s">
        <v>2310</v>
      </c>
      <c r="AI426">
        <v>0</v>
      </c>
      <c r="AJ426" s="3"/>
      <c r="AK426" s="3"/>
      <c r="AM426" s="3"/>
    </row>
    <row r="427" spans="1:39" x14ac:dyDescent="0.25">
      <c r="A427" s="1">
        <v>43341.590891203698</v>
      </c>
      <c r="B427" s="1">
        <v>43341.593055555597</v>
      </c>
      <c r="C427" s="3" t="s">
        <v>142</v>
      </c>
      <c r="D427" s="3"/>
      <c r="E427">
        <v>100</v>
      </c>
      <c r="F427" s="3"/>
      <c r="G427" s="11" t="s">
        <v>2598</v>
      </c>
      <c r="I427" s="3"/>
      <c r="J427" s="3" t="s">
        <v>2295</v>
      </c>
      <c r="L427" s="3"/>
      <c r="M427" s="3" t="s">
        <v>336</v>
      </c>
      <c r="O427" s="3"/>
      <c r="P427" s="3" t="s">
        <v>2430</v>
      </c>
      <c r="R427" s="3"/>
      <c r="S427" s="3" t="s">
        <v>323</v>
      </c>
      <c r="U427" s="3"/>
      <c r="V427" s="3" t="s">
        <v>2298</v>
      </c>
      <c r="W427">
        <v>20</v>
      </c>
      <c r="X427" s="3"/>
      <c r="Y427" s="3" t="s">
        <v>2299</v>
      </c>
      <c r="Z427">
        <v>20</v>
      </c>
      <c r="AA427" s="3"/>
      <c r="AB427" s="3" t="s">
        <v>2304</v>
      </c>
      <c r="AC427">
        <v>20</v>
      </c>
      <c r="AD427" s="3"/>
      <c r="AE427" s="3" t="s">
        <v>2301</v>
      </c>
      <c r="AF427">
        <v>20</v>
      </c>
      <c r="AG427" s="3"/>
      <c r="AH427" s="3" t="s">
        <v>2302</v>
      </c>
      <c r="AI427">
        <v>20</v>
      </c>
      <c r="AJ427" s="3"/>
      <c r="AK427" s="3"/>
      <c r="AM427" s="3"/>
    </row>
    <row r="428" spans="1:39" x14ac:dyDescent="0.25">
      <c r="A428" s="1">
        <v>43341.5934375</v>
      </c>
      <c r="B428" s="1">
        <v>43341.594502314802</v>
      </c>
      <c r="C428" s="3" t="s">
        <v>142</v>
      </c>
      <c r="D428" s="3"/>
      <c r="E428">
        <v>20</v>
      </c>
      <c r="F428" s="3"/>
      <c r="G428" s="11" t="s">
        <v>2598</v>
      </c>
      <c r="I428" s="3"/>
      <c r="J428" s="3" t="s">
        <v>2295</v>
      </c>
      <c r="L428" s="3"/>
      <c r="M428" s="3" t="s">
        <v>336</v>
      </c>
      <c r="O428" s="3"/>
      <c r="P428" s="3" t="s">
        <v>2565</v>
      </c>
      <c r="R428" s="3"/>
      <c r="S428" s="3" t="s">
        <v>259</v>
      </c>
      <c r="U428" s="3"/>
      <c r="V428" s="3" t="s">
        <v>2373</v>
      </c>
      <c r="W428">
        <v>0</v>
      </c>
      <c r="X428" s="3"/>
      <c r="Y428" s="3" t="s">
        <v>2309</v>
      </c>
      <c r="Z428">
        <v>0</v>
      </c>
      <c r="AA428" s="3"/>
      <c r="AB428" s="3" t="s">
        <v>2304</v>
      </c>
      <c r="AC428">
        <v>20</v>
      </c>
      <c r="AD428" s="3"/>
      <c r="AE428" s="3" t="s">
        <v>2311</v>
      </c>
      <c r="AF428">
        <v>0</v>
      </c>
      <c r="AG428" s="3"/>
      <c r="AH428" s="3" t="s">
        <v>2312</v>
      </c>
      <c r="AI428">
        <v>0</v>
      </c>
      <c r="AJ428" s="3"/>
      <c r="AK428" s="3"/>
      <c r="AM428" s="3"/>
    </row>
    <row r="429" spans="1:39" x14ac:dyDescent="0.25">
      <c r="A429" s="1">
        <v>43341.594780092601</v>
      </c>
      <c r="B429" s="1">
        <v>43341.5958680556</v>
      </c>
      <c r="C429" s="3" t="s">
        <v>142</v>
      </c>
      <c r="D429" s="3"/>
      <c r="E429">
        <v>40</v>
      </c>
      <c r="F429" s="3"/>
      <c r="G429" s="11" t="s">
        <v>2598</v>
      </c>
      <c r="I429" s="3"/>
      <c r="J429" s="3" t="s">
        <v>2295</v>
      </c>
      <c r="L429" s="3"/>
      <c r="M429" s="3" t="s">
        <v>336</v>
      </c>
      <c r="O429" s="3"/>
      <c r="P429" s="3" t="s">
        <v>2565</v>
      </c>
      <c r="R429" s="3"/>
      <c r="S429" s="3" t="s">
        <v>259</v>
      </c>
      <c r="U429" s="3"/>
      <c r="V429" s="3" t="s">
        <v>2373</v>
      </c>
      <c r="W429">
        <v>0</v>
      </c>
      <c r="X429" s="3"/>
      <c r="Y429" s="3" t="s">
        <v>2299</v>
      </c>
      <c r="Z429">
        <v>20</v>
      </c>
      <c r="AA429" s="3"/>
      <c r="AB429" s="3" t="s">
        <v>2304</v>
      </c>
      <c r="AC429">
        <v>20</v>
      </c>
      <c r="AD429" s="3"/>
      <c r="AE429" s="3" t="s">
        <v>2311</v>
      </c>
      <c r="AF429">
        <v>0</v>
      </c>
      <c r="AG429" s="3"/>
      <c r="AH429" s="3" t="s">
        <v>2310</v>
      </c>
      <c r="AI429">
        <v>0</v>
      </c>
      <c r="AJ429" s="3"/>
      <c r="AK429" s="3"/>
      <c r="AM429" s="3"/>
    </row>
    <row r="430" spans="1:39" x14ac:dyDescent="0.25">
      <c r="A430" s="1">
        <v>43341.595972222203</v>
      </c>
      <c r="B430" s="1">
        <v>43341.596678240698</v>
      </c>
      <c r="C430" s="3" t="s">
        <v>142</v>
      </c>
      <c r="D430" s="3"/>
      <c r="E430">
        <v>80</v>
      </c>
      <c r="F430" s="3"/>
      <c r="G430" s="11" t="s">
        <v>2598</v>
      </c>
      <c r="I430" s="3"/>
      <c r="J430" s="3" t="s">
        <v>2295</v>
      </c>
      <c r="L430" s="3"/>
      <c r="M430" s="3" t="s">
        <v>336</v>
      </c>
      <c r="O430" s="3"/>
      <c r="P430" s="3" t="s">
        <v>2430</v>
      </c>
      <c r="R430" s="3"/>
      <c r="S430" s="3" t="s">
        <v>1206</v>
      </c>
      <c r="U430" s="3"/>
      <c r="V430" s="3" t="s">
        <v>2298</v>
      </c>
      <c r="W430">
        <v>20</v>
      </c>
      <c r="X430" s="3"/>
      <c r="Y430" s="3" t="s">
        <v>2299</v>
      </c>
      <c r="Z430">
        <v>20</v>
      </c>
      <c r="AA430" s="3"/>
      <c r="AB430" s="3" t="s">
        <v>2304</v>
      </c>
      <c r="AC430">
        <v>20</v>
      </c>
      <c r="AD430" s="3"/>
      <c r="AE430" s="3" t="s">
        <v>2311</v>
      </c>
      <c r="AF430">
        <v>0</v>
      </c>
      <c r="AG430" s="3"/>
      <c r="AH430" s="3" t="s">
        <v>2302</v>
      </c>
      <c r="AI430">
        <v>20</v>
      </c>
      <c r="AJ430" s="3"/>
      <c r="AK430" s="3"/>
      <c r="AM430" s="3"/>
    </row>
    <row r="431" spans="1:39" x14ac:dyDescent="0.25">
      <c r="A431" s="1">
        <v>43341.596736111103</v>
      </c>
      <c r="B431" s="1">
        <v>43341.597465277802</v>
      </c>
      <c r="C431" s="3" t="s">
        <v>142</v>
      </c>
      <c r="D431" s="3"/>
      <c r="E431">
        <v>40</v>
      </c>
      <c r="F431" s="3"/>
      <c r="G431" s="11" t="s">
        <v>2598</v>
      </c>
      <c r="I431" s="3"/>
      <c r="J431" s="3" t="s">
        <v>2295</v>
      </c>
      <c r="L431" s="3"/>
      <c r="M431" s="3" t="s">
        <v>336</v>
      </c>
      <c r="O431" s="3"/>
      <c r="P431" s="3" t="s">
        <v>2430</v>
      </c>
      <c r="R431" s="3"/>
      <c r="S431" s="3" t="s">
        <v>171</v>
      </c>
      <c r="U431" s="3"/>
      <c r="V431" s="3" t="s">
        <v>2373</v>
      </c>
      <c r="W431">
        <v>0</v>
      </c>
      <c r="X431" s="3"/>
      <c r="Y431" s="3" t="s">
        <v>2299</v>
      </c>
      <c r="Z431">
        <v>20</v>
      </c>
      <c r="AA431" s="3"/>
      <c r="AB431" s="3" t="s">
        <v>2300</v>
      </c>
      <c r="AC431">
        <v>0</v>
      </c>
      <c r="AD431" s="3"/>
      <c r="AE431" s="3" t="s">
        <v>2311</v>
      </c>
      <c r="AF431">
        <v>0</v>
      </c>
      <c r="AG431" s="3"/>
      <c r="AH431" s="3" t="s">
        <v>2302</v>
      </c>
      <c r="AI431">
        <v>20</v>
      </c>
      <c r="AJ431" s="3"/>
      <c r="AK431" s="3"/>
      <c r="AM431" s="3"/>
    </row>
    <row r="432" spans="1:39" x14ac:dyDescent="0.25">
      <c r="A432" s="1">
        <v>43341.6000347222</v>
      </c>
      <c r="B432" s="1">
        <v>43341.600532407399</v>
      </c>
      <c r="C432" s="3" t="s">
        <v>142</v>
      </c>
      <c r="D432" s="3"/>
      <c r="E432">
        <v>80</v>
      </c>
      <c r="F432" s="3"/>
      <c r="G432" s="11" t="s">
        <v>2598</v>
      </c>
      <c r="I432" s="3"/>
      <c r="J432" s="3" t="s">
        <v>2295</v>
      </c>
      <c r="L432" s="3"/>
      <c r="M432" s="3" t="s">
        <v>336</v>
      </c>
      <c r="O432" s="3"/>
      <c r="P432" s="3" t="s">
        <v>2430</v>
      </c>
      <c r="R432" s="3"/>
      <c r="S432" s="3" t="s">
        <v>259</v>
      </c>
      <c r="U432" s="3"/>
      <c r="V432" s="3" t="s">
        <v>2373</v>
      </c>
      <c r="W432">
        <v>0</v>
      </c>
      <c r="X432" s="3"/>
      <c r="Y432" s="3" t="s">
        <v>2299</v>
      </c>
      <c r="Z432">
        <v>20</v>
      </c>
      <c r="AA432" s="3"/>
      <c r="AB432" s="3" t="s">
        <v>2304</v>
      </c>
      <c r="AC432">
        <v>20</v>
      </c>
      <c r="AD432" s="3"/>
      <c r="AE432" s="3" t="s">
        <v>2301</v>
      </c>
      <c r="AF432">
        <v>20</v>
      </c>
      <c r="AG432" s="3"/>
      <c r="AH432" s="3" t="s">
        <v>2302</v>
      </c>
      <c r="AI432">
        <v>20</v>
      </c>
      <c r="AJ432" s="3"/>
      <c r="AK432" s="3"/>
      <c r="AM432" s="3"/>
    </row>
    <row r="433" spans="1:39" x14ac:dyDescent="0.25">
      <c r="A433" s="1">
        <v>43341.600682870398</v>
      </c>
      <c r="B433" s="1">
        <v>43341.601342592599</v>
      </c>
      <c r="C433" s="3" t="s">
        <v>142</v>
      </c>
      <c r="D433" s="3"/>
      <c r="E433">
        <v>0</v>
      </c>
      <c r="F433" s="3"/>
      <c r="G433" s="11" t="s">
        <v>2598</v>
      </c>
      <c r="I433" s="3"/>
      <c r="J433" s="3" t="s">
        <v>2295</v>
      </c>
      <c r="L433" s="3"/>
      <c r="M433" s="3" t="s">
        <v>336</v>
      </c>
      <c r="O433" s="3"/>
      <c r="P433" s="3" t="s">
        <v>2430</v>
      </c>
      <c r="R433" s="3"/>
      <c r="S433" s="3" t="s">
        <v>259</v>
      </c>
      <c r="U433" s="3"/>
      <c r="V433" s="3" t="s">
        <v>2373</v>
      </c>
      <c r="W433">
        <v>0</v>
      </c>
      <c r="X433" s="3"/>
      <c r="Y433" s="3" t="s">
        <v>2309</v>
      </c>
      <c r="Z433">
        <v>0</v>
      </c>
      <c r="AA433" s="3"/>
      <c r="AB433" s="3" t="s">
        <v>2364</v>
      </c>
      <c r="AC433">
        <v>0</v>
      </c>
      <c r="AD433" s="3"/>
      <c r="AE433" s="3" t="s">
        <v>2311</v>
      </c>
      <c r="AF433">
        <v>0</v>
      </c>
      <c r="AG433" s="3"/>
      <c r="AH433" s="3" t="s">
        <v>2310</v>
      </c>
      <c r="AI433">
        <v>0</v>
      </c>
      <c r="AJ433" s="3"/>
      <c r="AK433" s="3"/>
      <c r="AM433" s="3"/>
    </row>
    <row r="434" spans="1:39" x14ac:dyDescent="0.25">
      <c r="A434" s="1">
        <v>43341.601435185199</v>
      </c>
      <c r="B434" s="1">
        <v>43341.602002314801</v>
      </c>
      <c r="C434" s="3" t="s">
        <v>142</v>
      </c>
      <c r="D434" s="3"/>
      <c r="E434">
        <v>60</v>
      </c>
      <c r="F434" s="3"/>
      <c r="G434" s="11" t="s">
        <v>2598</v>
      </c>
      <c r="I434" s="3"/>
      <c r="J434" s="3" t="s">
        <v>2295</v>
      </c>
      <c r="L434" s="3"/>
      <c r="M434" s="3" t="s">
        <v>336</v>
      </c>
      <c r="O434" s="3"/>
      <c r="P434" s="3" t="s">
        <v>2430</v>
      </c>
      <c r="R434" s="3"/>
      <c r="S434" s="3" t="s">
        <v>259</v>
      </c>
      <c r="U434" s="3"/>
      <c r="V434" s="3" t="s">
        <v>2298</v>
      </c>
      <c r="W434">
        <v>20</v>
      </c>
      <c r="X434" s="3"/>
      <c r="Y434" s="3" t="s">
        <v>2299</v>
      </c>
      <c r="Z434">
        <v>20</v>
      </c>
      <c r="AA434" s="3"/>
      <c r="AB434" s="3" t="s">
        <v>2304</v>
      </c>
      <c r="AC434">
        <v>20</v>
      </c>
      <c r="AD434" s="3"/>
      <c r="AE434" s="3" t="s">
        <v>2311</v>
      </c>
      <c r="AF434">
        <v>0</v>
      </c>
      <c r="AG434" s="3"/>
      <c r="AH434" s="3" t="s">
        <v>2310</v>
      </c>
      <c r="AI434">
        <v>0</v>
      </c>
      <c r="AJ434" s="3"/>
      <c r="AK434" s="3"/>
      <c r="AM434" s="3"/>
    </row>
    <row r="435" spans="1:39" x14ac:dyDescent="0.25">
      <c r="A435" s="1">
        <v>43341.6020601852</v>
      </c>
      <c r="B435" s="1">
        <v>43341.602719907401</v>
      </c>
      <c r="C435" s="3" t="s">
        <v>142</v>
      </c>
      <c r="D435" s="3"/>
      <c r="E435">
        <v>80</v>
      </c>
      <c r="F435" s="3"/>
      <c r="G435" s="11" t="s">
        <v>2598</v>
      </c>
      <c r="I435" s="3"/>
      <c r="J435" s="3" t="s">
        <v>2295</v>
      </c>
      <c r="L435" s="3"/>
      <c r="M435" s="3" t="s">
        <v>336</v>
      </c>
      <c r="O435" s="3"/>
      <c r="P435" s="3" t="s">
        <v>2430</v>
      </c>
      <c r="R435" s="3"/>
      <c r="S435" s="3" t="s">
        <v>171</v>
      </c>
      <c r="U435" s="3"/>
      <c r="V435" s="3" t="s">
        <v>2373</v>
      </c>
      <c r="W435">
        <v>0</v>
      </c>
      <c r="X435" s="3"/>
      <c r="Y435" s="3" t="s">
        <v>2299</v>
      </c>
      <c r="Z435">
        <v>20</v>
      </c>
      <c r="AA435" s="3"/>
      <c r="AB435" s="3" t="s">
        <v>2304</v>
      </c>
      <c r="AC435">
        <v>20</v>
      </c>
      <c r="AD435" s="3"/>
      <c r="AE435" s="3" t="s">
        <v>2301</v>
      </c>
      <c r="AF435">
        <v>20</v>
      </c>
      <c r="AG435" s="3"/>
      <c r="AH435" s="3" t="s">
        <v>2302</v>
      </c>
      <c r="AI435">
        <v>20</v>
      </c>
      <c r="AJ435" s="3"/>
      <c r="AK435" s="3"/>
      <c r="AM435" s="3"/>
    </row>
    <row r="436" spans="1:39" x14ac:dyDescent="0.25">
      <c r="A436" s="1">
        <v>43341.6027777778</v>
      </c>
      <c r="B436" s="1">
        <v>43341.603206018503</v>
      </c>
      <c r="C436" s="3" t="s">
        <v>142</v>
      </c>
      <c r="D436" s="3"/>
      <c r="E436">
        <v>100</v>
      </c>
      <c r="F436" s="3"/>
      <c r="G436" s="11" t="s">
        <v>2598</v>
      </c>
      <c r="I436" s="3"/>
      <c r="J436" s="3" t="s">
        <v>2295</v>
      </c>
      <c r="L436" s="3"/>
      <c r="M436" s="3" t="s">
        <v>336</v>
      </c>
      <c r="O436" s="3"/>
      <c r="P436" s="3" t="s">
        <v>2430</v>
      </c>
      <c r="R436" s="3"/>
      <c r="S436" s="3" t="s">
        <v>935</v>
      </c>
      <c r="U436" s="3"/>
      <c r="V436" s="3" t="s">
        <v>2298</v>
      </c>
      <c r="W436">
        <v>20</v>
      </c>
      <c r="X436" s="3"/>
      <c r="Y436" s="3" t="s">
        <v>2299</v>
      </c>
      <c r="Z436">
        <v>20</v>
      </c>
      <c r="AA436" s="3"/>
      <c r="AB436" s="3" t="s">
        <v>2304</v>
      </c>
      <c r="AC436">
        <v>20</v>
      </c>
      <c r="AD436" s="3"/>
      <c r="AE436" s="3" t="s">
        <v>2301</v>
      </c>
      <c r="AF436">
        <v>20</v>
      </c>
      <c r="AG436" s="3"/>
      <c r="AH436" s="3" t="s">
        <v>2302</v>
      </c>
      <c r="AI436">
        <v>20</v>
      </c>
      <c r="AJ436" s="3"/>
      <c r="AK436" s="3"/>
      <c r="AM436" s="3"/>
    </row>
    <row r="437" spans="1:39" x14ac:dyDescent="0.25">
      <c r="A437" s="1">
        <v>43341.603321759299</v>
      </c>
      <c r="B437" s="1">
        <v>43341.603726851798</v>
      </c>
      <c r="C437" s="3" t="s">
        <v>142</v>
      </c>
      <c r="D437" s="3"/>
      <c r="E437">
        <v>100</v>
      </c>
      <c r="F437" s="3"/>
      <c r="G437" s="11" t="s">
        <v>2598</v>
      </c>
      <c r="I437" s="3"/>
      <c r="J437" s="3" t="s">
        <v>2295</v>
      </c>
      <c r="L437" s="3"/>
      <c r="M437" s="3" t="s">
        <v>336</v>
      </c>
      <c r="O437" s="3"/>
      <c r="P437" s="3" t="s">
        <v>2430</v>
      </c>
      <c r="R437" s="3"/>
      <c r="S437" s="3" t="s">
        <v>171</v>
      </c>
      <c r="U437" s="3"/>
      <c r="V437" s="3" t="s">
        <v>2298</v>
      </c>
      <c r="W437">
        <v>20</v>
      </c>
      <c r="X437" s="3"/>
      <c r="Y437" s="3" t="s">
        <v>2299</v>
      </c>
      <c r="Z437">
        <v>20</v>
      </c>
      <c r="AA437" s="3"/>
      <c r="AB437" s="3" t="s">
        <v>2304</v>
      </c>
      <c r="AC437">
        <v>20</v>
      </c>
      <c r="AD437" s="3"/>
      <c r="AE437" s="3" t="s">
        <v>2301</v>
      </c>
      <c r="AF437">
        <v>20</v>
      </c>
      <c r="AG437" s="3"/>
      <c r="AH437" s="3" t="s">
        <v>2302</v>
      </c>
      <c r="AI437">
        <v>20</v>
      </c>
      <c r="AJ437" s="3"/>
      <c r="AK437" s="3"/>
      <c r="AM437" s="3"/>
    </row>
    <row r="438" spans="1:39" x14ac:dyDescent="0.25">
      <c r="A438" s="1">
        <v>43341.606087963002</v>
      </c>
      <c r="B438" s="1">
        <v>43341.607291666704</v>
      </c>
      <c r="C438" s="3" t="s">
        <v>142</v>
      </c>
      <c r="D438" s="3"/>
      <c r="E438">
        <v>40</v>
      </c>
      <c r="F438" s="3"/>
      <c r="G438" s="11" t="s">
        <v>410</v>
      </c>
      <c r="I438" s="3"/>
      <c r="J438" s="3" t="s">
        <v>2295</v>
      </c>
      <c r="L438" s="3"/>
      <c r="M438" s="3" t="s">
        <v>146</v>
      </c>
      <c r="O438" s="3"/>
      <c r="P438" s="3" t="s">
        <v>2398</v>
      </c>
      <c r="R438" s="3"/>
      <c r="S438" s="3" t="s">
        <v>162</v>
      </c>
      <c r="U438" s="3"/>
      <c r="V438" s="3" t="s">
        <v>2298</v>
      </c>
      <c r="W438">
        <v>20</v>
      </c>
      <c r="X438" s="3"/>
      <c r="Y438" s="3" t="s">
        <v>2299</v>
      </c>
      <c r="Z438">
        <v>20</v>
      </c>
      <c r="AA438" s="3"/>
      <c r="AB438" s="3" t="s">
        <v>2300</v>
      </c>
      <c r="AC438">
        <v>0</v>
      </c>
      <c r="AD438" s="3"/>
      <c r="AE438" s="3" t="s">
        <v>2311</v>
      </c>
      <c r="AF438">
        <v>0</v>
      </c>
      <c r="AG438" s="3"/>
      <c r="AH438" s="3" t="s">
        <v>2310</v>
      </c>
      <c r="AI438">
        <v>0</v>
      </c>
      <c r="AJ438" s="3"/>
      <c r="AK438" s="3"/>
      <c r="AM438" s="3"/>
    </row>
    <row r="439" spans="1:39" x14ac:dyDescent="0.25">
      <c r="A439" s="1">
        <v>43341.608553240701</v>
      </c>
      <c r="B439" s="1">
        <v>43341.609201388899</v>
      </c>
      <c r="C439" s="3" t="s">
        <v>142</v>
      </c>
      <c r="D439" s="3"/>
      <c r="E439">
        <v>100</v>
      </c>
      <c r="F439" s="3"/>
      <c r="G439" s="11" t="s">
        <v>410</v>
      </c>
      <c r="I439" s="3"/>
      <c r="J439" s="3" t="s">
        <v>2295</v>
      </c>
      <c r="L439" s="3"/>
      <c r="M439" s="3" t="s">
        <v>146</v>
      </c>
      <c r="O439" s="3"/>
      <c r="P439" s="3" t="s">
        <v>2398</v>
      </c>
      <c r="R439" s="3"/>
      <c r="S439" s="3" t="s">
        <v>162</v>
      </c>
      <c r="U439" s="3"/>
      <c r="V439" s="3" t="s">
        <v>2298</v>
      </c>
      <c r="W439">
        <v>20</v>
      </c>
      <c r="X439" s="3"/>
      <c r="Y439" s="3" t="s">
        <v>2299</v>
      </c>
      <c r="Z439">
        <v>20</v>
      </c>
      <c r="AA439" s="3"/>
      <c r="AB439" s="3" t="s">
        <v>2304</v>
      </c>
      <c r="AC439">
        <v>20</v>
      </c>
      <c r="AD439" s="3"/>
      <c r="AE439" s="3" t="s">
        <v>2301</v>
      </c>
      <c r="AF439">
        <v>20</v>
      </c>
      <c r="AG439" s="3"/>
      <c r="AH439" s="3" t="s">
        <v>2302</v>
      </c>
      <c r="AI439">
        <v>20</v>
      </c>
      <c r="AJ439" s="3"/>
      <c r="AK439" s="3" t="s">
        <v>821</v>
      </c>
      <c r="AM439" s="3"/>
    </row>
    <row r="440" spans="1:39" x14ac:dyDescent="0.25">
      <c r="A440" s="1">
        <v>43341.609259259298</v>
      </c>
      <c r="B440" s="1">
        <v>43341.610254629602</v>
      </c>
      <c r="C440" s="3" t="s">
        <v>142</v>
      </c>
      <c r="D440" s="3"/>
      <c r="E440">
        <v>100</v>
      </c>
      <c r="F440" s="3"/>
      <c r="G440" s="11" t="s">
        <v>410</v>
      </c>
      <c r="I440" s="3"/>
      <c r="J440" s="3" t="s">
        <v>2295</v>
      </c>
      <c r="L440" s="3"/>
      <c r="M440" s="3" t="s">
        <v>146</v>
      </c>
      <c r="O440" s="3"/>
      <c r="P440" s="3" t="s">
        <v>2398</v>
      </c>
      <c r="R440" s="3"/>
      <c r="S440" s="3" t="s">
        <v>162</v>
      </c>
      <c r="U440" s="3"/>
      <c r="V440" s="3" t="s">
        <v>2298</v>
      </c>
      <c r="W440">
        <v>20</v>
      </c>
      <c r="X440" s="3"/>
      <c r="Y440" s="3" t="s">
        <v>2299</v>
      </c>
      <c r="Z440">
        <v>20</v>
      </c>
      <c r="AA440" s="3"/>
      <c r="AB440" s="3" t="s">
        <v>2304</v>
      </c>
      <c r="AC440">
        <v>20</v>
      </c>
      <c r="AD440" s="3"/>
      <c r="AE440" s="3" t="s">
        <v>2301</v>
      </c>
      <c r="AF440">
        <v>20</v>
      </c>
      <c r="AG440" s="3"/>
      <c r="AH440" s="3" t="s">
        <v>2302</v>
      </c>
      <c r="AI440">
        <v>20</v>
      </c>
      <c r="AJ440" s="3"/>
      <c r="AK440" s="3" t="s">
        <v>821</v>
      </c>
      <c r="AM440" s="3"/>
    </row>
    <row r="441" spans="1:39" x14ac:dyDescent="0.25">
      <c r="A441" s="1">
        <v>43341.610300925902</v>
      </c>
      <c r="B441" s="1">
        <v>43341.6109490741</v>
      </c>
      <c r="C441" s="3" t="s">
        <v>142</v>
      </c>
      <c r="D441" s="3"/>
      <c r="E441">
        <v>100</v>
      </c>
      <c r="F441" s="3"/>
      <c r="G441" s="11" t="s">
        <v>410</v>
      </c>
      <c r="I441" s="3"/>
      <c r="J441" s="3" t="s">
        <v>2295</v>
      </c>
      <c r="L441" s="3"/>
      <c r="M441" s="3" t="s">
        <v>146</v>
      </c>
      <c r="O441" s="3"/>
      <c r="P441" s="3" t="s">
        <v>2398</v>
      </c>
      <c r="R441" s="3"/>
      <c r="S441" s="3" t="s">
        <v>162</v>
      </c>
      <c r="U441" s="3"/>
      <c r="V441" s="3" t="s">
        <v>2298</v>
      </c>
      <c r="W441">
        <v>20</v>
      </c>
      <c r="X441" s="3"/>
      <c r="Y441" s="3" t="s">
        <v>2299</v>
      </c>
      <c r="Z441">
        <v>20</v>
      </c>
      <c r="AA441" s="3"/>
      <c r="AB441" s="3" t="s">
        <v>2304</v>
      </c>
      <c r="AC441">
        <v>20</v>
      </c>
      <c r="AD441" s="3"/>
      <c r="AE441" s="3" t="s">
        <v>2301</v>
      </c>
      <c r="AF441">
        <v>20</v>
      </c>
      <c r="AG441" s="3"/>
      <c r="AH441" s="3" t="s">
        <v>2302</v>
      </c>
      <c r="AI441">
        <v>20</v>
      </c>
      <c r="AJ441" s="3"/>
      <c r="AK441" s="3" t="s">
        <v>1946</v>
      </c>
      <c r="AM441" s="3"/>
    </row>
    <row r="442" spans="1:39" x14ac:dyDescent="0.25">
      <c r="A442" s="1">
        <v>43341.611018518503</v>
      </c>
      <c r="B442" s="1">
        <v>43341.611539351798</v>
      </c>
      <c r="C442" s="3" t="s">
        <v>142</v>
      </c>
      <c r="D442" s="3"/>
      <c r="E442">
        <v>100</v>
      </c>
      <c r="F442" s="3"/>
      <c r="G442" s="11" t="s">
        <v>410</v>
      </c>
      <c r="I442" s="3"/>
      <c r="J442" s="3" t="s">
        <v>2295</v>
      </c>
      <c r="L442" s="3"/>
      <c r="M442" s="3" t="s">
        <v>146</v>
      </c>
      <c r="O442" s="3"/>
      <c r="P442" s="3" t="s">
        <v>2398</v>
      </c>
      <c r="R442" s="3"/>
      <c r="S442" s="3" t="s">
        <v>162</v>
      </c>
      <c r="U442" s="3"/>
      <c r="V442" s="3" t="s">
        <v>2298</v>
      </c>
      <c r="W442">
        <v>20</v>
      </c>
      <c r="X442" s="3"/>
      <c r="Y442" s="3" t="s">
        <v>2299</v>
      </c>
      <c r="Z442">
        <v>20</v>
      </c>
      <c r="AA442" s="3"/>
      <c r="AB442" s="3" t="s">
        <v>2304</v>
      </c>
      <c r="AC442">
        <v>20</v>
      </c>
      <c r="AD442" s="3"/>
      <c r="AE442" s="3" t="s">
        <v>2301</v>
      </c>
      <c r="AF442">
        <v>20</v>
      </c>
      <c r="AG442" s="3"/>
      <c r="AH442" s="3" t="s">
        <v>2302</v>
      </c>
      <c r="AI442">
        <v>20</v>
      </c>
      <c r="AJ442" s="3"/>
      <c r="AK442" s="3" t="s">
        <v>821</v>
      </c>
      <c r="AM442" s="3"/>
    </row>
    <row r="443" spans="1:39" x14ac:dyDescent="0.25">
      <c r="A443" s="1">
        <v>43341.611608796302</v>
      </c>
      <c r="B443" s="1">
        <v>43341.613321759301</v>
      </c>
      <c r="C443" s="3" t="s">
        <v>142</v>
      </c>
      <c r="D443" s="3"/>
      <c r="E443">
        <v>100</v>
      </c>
      <c r="F443" s="3"/>
      <c r="G443" s="11" t="s">
        <v>410</v>
      </c>
      <c r="I443" s="3"/>
      <c r="J443" s="3" t="s">
        <v>2295</v>
      </c>
      <c r="L443" s="3"/>
      <c r="M443" s="3" t="s">
        <v>146</v>
      </c>
      <c r="O443" s="3"/>
      <c r="P443" s="3" t="s">
        <v>2398</v>
      </c>
      <c r="R443" s="3"/>
      <c r="S443" s="3" t="s">
        <v>162</v>
      </c>
      <c r="U443" s="3"/>
      <c r="V443" s="3" t="s">
        <v>2298</v>
      </c>
      <c r="W443">
        <v>20</v>
      </c>
      <c r="X443" s="3"/>
      <c r="Y443" s="3" t="s">
        <v>2299</v>
      </c>
      <c r="Z443">
        <v>20</v>
      </c>
      <c r="AA443" s="3"/>
      <c r="AB443" s="3" t="s">
        <v>2304</v>
      </c>
      <c r="AC443">
        <v>20</v>
      </c>
      <c r="AD443" s="3"/>
      <c r="AE443" s="3" t="s">
        <v>2301</v>
      </c>
      <c r="AF443">
        <v>20</v>
      </c>
      <c r="AG443" s="3"/>
      <c r="AH443" s="3" t="s">
        <v>2302</v>
      </c>
      <c r="AI443">
        <v>20</v>
      </c>
      <c r="AJ443" s="3"/>
      <c r="AK443" s="3" t="s">
        <v>1946</v>
      </c>
      <c r="AM443" s="3"/>
    </row>
    <row r="444" spans="1:39" x14ac:dyDescent="0.25">
      <c r="A444" s="1">
        <v>43341.638252314799</v>
      </c>
      <c r="B444" s="1">
        <v>43341.640289351897</v>
      </c>
      <c r="C444" s="3" t="s">
        <v>142</v>
      </c>
      <c r="D444" s="3"/>
      <c r="E444">
        <v>100</v>
      </c>
      <c r="F444" s="3"/>
      <c r="G444" s="11" t="s">
        <v>421</v>
      </c>
      <c r="I444" s="3"/>
      <c r="J444" s="3" t="s">
        <v>255</v>
      </c>
      <c r="L444" s="3"/>
      <c r="M444" s="3" t="s">
        <v>146</v>
      </c>
      <c r="O444" s="3"/>
      <c r="P444" s="3" t="s">
        <v>2599</v>
      </c>
      <c r="R444" s="3"/>
      <c r="S444" s="3" t="s">
        <v>2337</v>
      </c>
      <c r="U444" s="3"/>
      <c r="V444" s="3" t="s">
        <v>2298</v>
      </c>
      <c r="W444">
        <v>20</v>
      </c>
      <c r="X444" s="3"/>
      <c r="Y444" s="3" t="s">
        <v>2299</v>
      </c>
      <c r="Z444">
        <v>20</v>
      </c>
      <c r="AA444" s="3"/>
      <c r="AB444" s="3" t="s">
        <v>2304</v>
      </c>
      <c r="AC444">
        <v>20</v>
      </c>
      <c r="AD444" s="3"/>
      <c r="AE444" s="3" t="s">
        <v>2301</v>
      </c>
      <c r="AF444">
        <v>20</v>
      </c>
      <c r="AG444" s="3"/>
      <c r="AH444" s="3" t="s">
        <v>2302</v>
      </c>
      <c r="AI444">
        <v>20</v>
      </c>
      <c r="AJ444" s="3"/>
      <c r="AK444" s="3"/>
      <c r="AM444" s="3"/>
    </row>
    <row r="445" spans="1:39" x14ac:dyDescent="0.25">
      <c r="A445" s="1">
        <v>43341.640439814801</v>
      </c>
      <c r="B445" s="1">
        <v>43341.6456481481</v>
      </c>
      <c r="C445" s="3" t="s">
        <v>142</v>
      </c>
      <c r="D445" s="3"/>
      <c r="E445">
        <v>80</v>
      </c>
      <c r="F445" s="3"/>
      <c r="G445" s="11" t="s">
        <v>421</v>
      </c>
      <c r="I445" s="3"/>
      <c r="J445" s="3" t="s">
        <v>255</v>
      </c>
      <c r="L445" s="3"/>
      <c r="M445" s="3" t="s">
        <v>146</v>
      </c>
      <c r="O445" s="3"/>
      <c r="P445" s="3" t="s">
        <v>2600</v>
      </c>
      <c r="R445" s="3"/>
      <c r="S445" s="3" t="s">
        <v>2337</v>
      </c>
      <c r="U445" s="3"/>
      <c r="V445" s="3" t="s">
        <v>2298</v>
      </c>
      <c r="W445">
        <v>20</v>
      </c>
      <c r="X445" s="3"/>
      <c r="Y445" s="3" t="s">
        <v>2299</v>
      </c>
      <c r="Z445">
        <v>20</v>
      </c>
      <c r="AA445" s="3"/>
      <c r="AB445" s="3" t="s">
        <v>2364</v>
      </c>
      <c r="AC445">
        <v>0</v>
      </c>
      <c r="AD445" s="3"/>
      <c r="AE445" s="3" t="s">
        <v>2301</v>
      </c>
      <c r="AF445">
        <v>20</v>
      </c>
      <c r="AG445" s="3"/>
      <c r="AH445" s="3" t="s">
        <v>2302</v>
      </c>
      <c r="AI445">
        <v>20</v>
      </c>
      <c r="AJ445" s="3"/>
      <c r="AK445" s="3"/>
      <c r="AM445" s="3"/>
    </row>
    <row r="446" spans="1:39" x14ac:dyDescent="0.25">
      <c r="A446" s="1">
        <v>43341.646134259303</v>
      </c>
      <c r="B446" s="1">
        <v>43341.648067129601</v>
      </c>
      <c r="C446" s="3" t="s">
        <v>142</v>
      </c>
      <c r="D446" s="3"/>
      <c r="E446">
        <v>100</v>
      </c>
      <c r="F446" s="3"/>
      <c r="G446" s="11" t="s">
        <v>421</v>
      </c>
      <c r="I446" s="3"/>
      <c r="J446" s="3" t="s">
        <v>255</v>
      </c>
      <c r="L446" s="3"/>
      <c r="M446" s="3" t="s">
        <v>146</v>
      </c>
      <c r="O446" s="3"/>
      <c r="P446" s="3" t="s">
        <v>2601</v>
      </c>
      <c r="R446" s="3"/>
      <c r="S446" s="3" t="s">
        <v>2423</v>
      </c>
      <c r="U446" s="3"/>
      <c r="V446" s="3" t="s">
        <v>2298</v>
      </c>
      <c r="W446">
        <v>20</v>
      </c>
      <c r="X446" s="3"/>
      <c r="Y446" s="3" t="s">
        <v>2299</v>
      </c>
      <c r="Z446">
        <v>20</v>
      </c>
      <c r="AA446" s="3"/>
      <c r="AB446" s="3" t="s">
        <v>2304</v>
      </c>
      <c r="AC446">
        <v>20</v>
      </c>
      <c r="AD446" s="3"/>
      <c r="AE446" s="3" t="s">
        <v>2301</v>
      </c>
      <c r="AF446">
        <v>20</v>
      </c>
      <c r="AG446" s="3"/>
      <c r="AH446" s="3" t="s">
        <v>2302</v>
      </c>
      <c r="AI446">
        <v>20</v>
      </c>
      <c r="AJ446" s="3"/>
      <c r="AK446" s="3"/>
      <c r="AM446" s="3"/>
    </row>
    <row r="447" spans="1:39" x14ac:dyDescent="0.25">
      <c r="A447" s="1">
        <v>43341.648333333302</v>
      </c>
      <c r="B447" s="1">
        <v>43341.649270833303</v>
      </c>
      <c r="C447" s="3" t="s">
        <v>142</v>
      </c>
      <c r="D447" s="3"/>
      <c r="E447">
        <v>100</v>
      </c>
      <c r="F447" s="3"/>
      <c r="G447" s="11" t="s">
        <v>421</v>
      </c>
      <c r="I447" s="3"/>
      <c r="J447" s="3" t="s">
        <v>255</v>
      </c>
      <c r="L447" s="3"/>
      <c r="M447" s="3" t="s">
        <v>146</v>
      </c>
      <c r="O447" s="3"/>
      <c r="P447" s="3" t="s">
        <v>2526</v>
      </c>
      <c r="R447" s="3"/>
      <c r="S447" s="3" t="s">
        <v>2307</v>
      </c>
      <c r="U447" s="3"/>
      <c r="V447" s="3" t="s">
        <v>2298</v>
      </c>
      <c r="W447">
        <v>20</v>
      </c>
      <c r="X447" s="3"/>
      <c r="Y447" s="3" t="s">
        <v>2299</v>
      </c>
      <c r="Z447">
        <v>20</v>
      </c>
      <c r="AA447" s="3"/>
      <c r="AB447" s="3" t="s">
        <v>2304</v>
      </c>
      <c r="AC447">
        <v>20</v>
      </c>
      <c r="AD447" s="3"/>
      <c r="AE447" s="3" t="s">
        <v>2301</v>
      </c>
      <c r="AF447">
        <v>20</v>
      </c>
      <c r="AG447" s="3"/>
      <c r="AH447" s="3" t="s">
        <v>2302</v>
      </c>
      <c r="AI447">
        <v>20</v>
      </c>
      <c r="AJ447" s="3"/>
      <c r="AK447" s="3"/>
      <c r="AM447" s="3"/>
    </row>
    <row r="448" spans="1:39" x14ac:dyDescent="0.25">
      <c r="A448" s="1">
        <v>43341.649386574099</v>
      </c>
      <c r="B448" s="1">
        <v>43341.651331018496</v>
      </c>
      <c r="C448" s="3" t="s">
        <v>142</v>
      </c>
      <c r="D448" s="3"/>
      <c r="E448">
        <v>100</v>
      </c>
      <c r="F448" s="3"/>
      <c r="G448" s="11" t="s">
        <v>421</v>
      </c>
      <c r="I448" s="3"/>
      <c r="J448" s="3" t="s">
        <v>255</v>
      </c>
      <c r="L448" s="3"/>
      <c r="M448" s="3" t="s">
        <v>146</v>
      </c>
      <c r="O448" s="3"/>
      <c r="P448" s="3" t="s">
        <v>2602</v>
      </c>
      <c r="R448" s="3"/>
      <c r="S448" s="3" t="s">
        <v>2337</v>
      </c>
      <c r="U448" s="3"/>
      <c r="V448" s="3" t="s">
        <v>2298</v>
      </c>
      <c r="W448">
        <v>20</v>
      </c>
      <c r="X448" s="3"/>
      <c r="Y448" s="3" t="s">
        <v>2299</v>
      </c>
      <c r="Z448">
        <v>20</v>
      </c>
      <c r="AA448" s="3"/>
      <c r="AB448" s="3" t="s">
        <v>2304</v>
      </c>
      <c r="AC448">
        <v>20</v>
      </c>
      <c r="AD448" s="3"/>
      <c r="AE448" s="3" t="s">
        <v>2301</v>
      </c>
      <c r="AF448">
        <v>20</v>
      </c>
      <c r="AG448" s="3"/>
      <c r="AH448" s="3" t="s">
        <v>2302</v>
      </c>
      <c r="AI448">
        <v>20</v>
      </c>
      <c r="AJ448" s="3"/>
      <c r="AK448" s="3"/>
      <c r="AM448" s="3"/>
    </row>
    <row r="449" spans="1:39" x14ac:dyDescent="0.25">
      <c r="A449" s="1">
        <v>43341.654108796298</v>
      </c>
      <c r="B449" s="1">
        <v>43341.656597222202</v>
      </c>
      <c r="C449" s="3" t="s">
        <v>142</v>
      </c>
      <c r="D449" s="3"/>
      <c r="E449">
        <v>100</v>
      </c>
      <c r="F449" s="3"/>
      <c r="G449" s="11" t="s">
        <v>444</v>
      </c>
      <c r="I449" s="3"/>
      <c r="J449" s="3" t="s">
        <v>2295</v>
      </c>
      <c r="L449" s="3"/>
      <c r="M449" s="3" t="s">
        <v>146</v>
      </c>
      <c r="O449" s="3"/>
      <c r="P449" s="3" t="s">
        <v>2347</v>
      </c>
      <c r="R449" s="3"/>
      <c r="S449" s="3" t="s">
        <v>2344</v>
      </c>
      <c r="U449" s="3"/>
      <c r="V449" s="3" t="s">
        <v>2298</v>
      </c>
      <c r="W449">
        <v>20</v>
      </c>
      <c r="X449" s="3"/>
      <c r="Y449" s="3" t="s">
        <v>2299</v>
      </c>
      <c r="Z449">
        <v>20</v>
      </c>
      <c r="AA449" s="3"/>
      <c r="AB449" s="3" t="s">
        <v>2304</v>
      </c>
      <c r="AC449">
        <v>20</v>
      </c>
      <c r="AD449" s="3"/>
      <c r="AE449" s="3" t="s">
        <v>2301</v>
      </c>
      <c r="AF449">
        <v>20</v>
      </c>
      <c r="AG449" s="3"/>
      <c r="AH449" s="3" t="s">
        <v>2302</v>
      </c>
      <c r="AI449">
        <v>20</v>
      </c>
      <c r="AJ449" s="3"/>
      <c r="AK449" s="3"/>
      <c r="AM449" s="3"/>
    </row>
    <row r="450" spans="1:39" x14ac:dyDescent="0.25">
      <c r="A450" s="1">
        <v>43341.656932870399</v>
      </c>
      <c r="B450" s="1">
        <v>43341.6578240741</v>
      </c>
      <c r="C450" s="3" t="s">
        <v>142</v>
      </c>
      <c r="D450" s="3"/>
      <c r="E450">
        <v>80</v>
      </c>
      <c r="F450" s="3"/>
      <c r="G450" s="11" t="s">
        <v>444</v>
      </c>
      <c r="I450" s="3"/>
      <c r="J450" s="3" t="s">
        <v>2295</v>
      </c>
      <c r="L450" s="3"/>
      <c r="M450" s="3" t="s">
        <v>146</v>
      </c>
      <c r="O450" s="3"/>
      <c r="P450" s="3" t="s">
        <v>2347</v>
      </c>
      <c r="R450" s="3"/>
      <c r="S450" s="3" t="s">
        <v>2344</v>
      </c>
      <c r="U450" s="3"/>
      <c r="V450" s="3" t="s">
        <v>2298</v>
      </c>
      <c r="W450">
        <v>20</v>
      </c>
      <c r="X450" s="3"/>
      <c r="Y450" s="3" t="s">
        <v>2299</v>
      </c>
      <c r="Z450">
        <v>20</v>
      </c>
      <c r="AA450" s="3"/>
      <c r="AB450" s="3" t="s">
        <v>2300</v>
      </c>
      <c r="AC450">
        <v>0</v>
      </c>
      <c r="AD450" s="3"/>
      <c r="AE450" s="3" t="s">
        <v>2301</v>
      </c>
      <c r="AF450">
        <v>20</v>
      </c>
      <c r="AG450" s="3"/>
      <c r="AH450" s="3" t="s">
        <v>2302</v>
      </c>
      <c r="AI450">
        <v>20</v>
      </c>
      <c r="AJ450" s="3"/>
      <c r="AK450" s="3"/>
      <c r="AM450" s="3"/>
    </row>
    <row r="451" spans="1:39" x14ac:dyDescent="0.25">
      <c r="A451" s="1">
        <v>43341.658287036997</v>
      </c>
      <c r="B451" s="1">
        <v>43341.659606481502</v>
      </c>
      <c r="C451" s="3" t="s">
        <v>142</v>
      </c>
      <c r="D451" s="3"/>
      <c r="E451">
        <v>100</v>
      </c>
      <c r="F451" s="3"/>
      <c r="G451" s="11" t="s">
        <v>444</v>
      </c>
      <c r="I451" s="3"/>
      <c r="J451" s="3" t="s">
        <v>2295</v>
      </c>
      <c r="L451" s="3"/>
      <c r="M451" s="3" t="s">
        <v>146</v>
      </c>
      <c r="O451" s="3"/>
      <c r="P451" s="3" t="s">
        <v>444</v>
      </c>
      <c r="R451" s="3"/>
      <c r="S451" s="3" t="s">
        <v>2344</v>
      </c>
      <c r="U451" s="3"/>
      <c r="V451" s="3" t="s">
        <v>2298</v>
      </c>
      <c r="W451">
        <v>20</v>
      </c>
      <c r="X451" s="3"/>
      <c r="Y451" s="3" t="s">
        <v>2299</v>
      </c>
      <c r="Z451">
        <v>20</v>
      </c>
      <c r="AA451" s="3"/>
      <c r="AB451" s="3" t="s">
        <v>2304</v>
      </c>
      <c r="AC451">
        <v>20</v>
      </c>
      <c r="AD451" s="3"/>
      <c r="AE451" s="3" t="s">
        <v>2301</v>
      </c>
      <c r="AF451">
        <v>20</v>
      </c>
      <c r="AG451" s="3"/>
      <c r="AH451" s="3" t="s">
        <v>2302</v>
      </c>
      <c r="AI451">
        <v>20</v>
      </c>
      <c r="AJ451" s="3"/>
      <c r="AK451" s="3"/>
      <c r="AM451" s="3"/>
    </row>
    <row r="452" spans="1:39" x14ac:dyDescent="0.25">
      <c r="A452" s="1">
        <v>43341.659965277802</v>
      </c>
      <c r="B452" s="1">
        <v>43341.661064814798</v>
      </c>
      <c r="C452" s="3" t="s">
        <v>142</v>
      </c>
      <c r="D452" s="3"/>
      <c r="E452">
        <v>60</v>
      </c>
      <c r="F452" s="3"/>
      <c r="G452" s="11" t="s">
        <v>444</v>
      </c>
      <c r="I452" s="3"/>
      <c r="J452" s="3" t="s">
        <v>2295</v>
      </c>
      <c r="L452" s="3"/>
      <c r="M452" s="3" t="s">
        <v>146</v>
      </c>
      <c r="O452" s="3"/>
      <c r="P452" s="3" t="s">
        <v>2603</v>
      </c>
      <c r="R452" s="3"/>
      <c r="S452" s="3" t="s">
        <v>2604</v>
      </c>
      <c r="U452" s="3"/>
      <c r="V452" s="3" t="s">
        <v>2298</v>
      </c>
      <c r="W452">
        <v>20</v>
      </c>
      <c r="X452" s="3"/>
      <c r="Y452" s="3" t="s">
        <v>2299</v>
      </c>
      <c r="Z452">
        <v>20</v>
      </c>
      <c r="AA452" s="3"/>
      <c r="AB452" s="3" t="s">
        <v>2304</v>
      </c>
      <c r="AC452">
        <v>20</v>
      </c>
      <c r="AD452" s="3"/>
      <c r="AE452" s="3" t="s">
        <v>2311</v>
      </c>
      <c r="AF452">
        <v>0</v>
      </c>
      <c r="AG452" s="3"/>
      <c r="AH452" s="3" t="s">
        <v>2310</v>
      </c>
      <c r="AI452">
        <v>0</v>
      </c>
      <c r="AJ452" s="3"/>
      <c r="AK452" s="3"/>
      <c r="AM452" s="3"/>
    </row>
    <row r="453" spans="1:39" x14ac:dyDescent="0.25">
      <c r="A453" s="1">
        <v>43341.664074074099</v>
      </c>
      <c r="B453" s="1">
        <v>43341.665381944404</v>
      </c>
      <c r="C453" s="3" t="s">
        <v>142</v>
      </c>
      <c r="D453" s="3"/>
      <c r="E453">
        <v>80</v>
      </c>
      <c r="F453" s="3"/>
      <c r="G453" s="11" t="s">
        <v>444</v>
      </c>
      <c r="I453" s="3"/>
      <c r="J453" s="3" t="s">
        <v>2295</v>
      </c>
      <c r="L453" s="3"/>
      <c r="M453" s="3" t="s">
        <v>146</v>
      </c>
      <c r="O453" s="3"/>
      <c r="P453" s="3" t="s">
        <v>2347</v>
      </c>
      <c r="R453" s="3"/>
      <c r="S453" s="3" t="s">
        <v>2344</v>
      </c>
      <c r="U453" s="3"/>
      <c r="V453" s="3" t="s">
        <v>2298</v>
      </c>
      <c r="W453">
        <v>20</v>
      </c>
      <c r="X453" s="3"/>
      <c r="Y453" s="3" t="s">
        <v>2299</v>
      </c>
      <c r="Z453">
        <v>20</v>
      </c>
      <c r="AA453" s="3"/>
      <c r="AB453" s="3" t="s">
        <v>2304</v>
      </c>
      <c r="AC453">
        <v>20</v>
      </c>
      <c r="AD453" s="3"/>
      <c r="AE453" s="3" t="s">
        <v>2301</v>
      </c>
      <c r="AF453">
        <v>20</v>
      </c>
      <c r="AG453" s="3"/>
      <c r="AH453" s="3" t="s">
        <v>2310</v>
      </c>
      <c r="AI453">
        <v>0</v>
      </c>
      <c r="AJ453" s="3"/>
      <c r="AK453" s="3"/>
      <c r="AM453" s="3"/>
    </row>
    <row r="454" spans="1:39" x14ac:dyDescent="0.25">
      <c r="A454" s="1">
        <v>43341.6667592593</v>
      </c>
      <c r="B454" s="1">
        <v>43341.667291666701</v>
      </c>
      <c r="C454" s="3" t="s">
        <v>142</v>
      </c>
      <c r="D454" s="3"/>
      <c r="E454">
        <v>100</v>
      </c>
      <c r="F454" s="3"/>
      <c r="G454" s="11" t="s">
        <v>444</v>
      </c>
      <c r="I454" s="3"/>
      <c r="J454" s="3" t="s">
        <v>2295</v>
      </c>
      <c r="L454" s="3"/>
      <c r="M454" s="3" t="s">
        <v>146</v>
      </c>
      <c r="O454" s="3"/>
      <c r="P454" s="3" t="s">
        <v>2605</v>
      </c>
      <c r="R454" s="3"/>
      <c r="S454" s="3" t="s">
        <v>2337</v>
      </c>
      <c r="U454" s="3"/>
      <c r="V454" s="3" t="s">
        <v>2298</v>
      </c>
      <c r="W454">
        <v>20</v>
      </c>
      <c r="X454" s="3"/>
      <c r="Y454" s="3" t="s">
        <v>2299</v>
      </c>
      <c r="Z454">
        <v>20</v>
      </c>
      <c r="AA454" s="3"/>
      <c r="AB454" s="3" t="s">
        <v>2304</v>
      </c>
      <c r="AC454">
        <v>20</v>
      </c>
      <c r="AD454" s="3"/>
      <c r="AE454" s="3" t="s">
        <v>2301</v>
      </c>
      <c r="AF454">
        <v>20</v>
      </c>
      <c r="AG454" s="3"/>
      <c r="AH454" s="3" t="s">
        <v>2302</v>
      </c>
      <c r="AI454">
        <v>20</v>
      </c>
      <c r="AJ454" s="3"/>
      <c r="AK454" s="3"/>
      <c r="AM454" s="3"/>
    </row>
    <row r="455" spans="1:39" x14ac:dyDescent="0.25">
      <c r="A455" s="1">
        <v>43341.816122685203</v>
      </c>
      <c r="B455" s="1">
        <v>43341.818749999999</v>
      </c>
      <c r="C455" s="3" t="s">
        <v>142</v>
      </c>
      <c r="D455" s="3"/>
      <c r="E455">
        <v>100</v>
      </c>
      <c r="F455" s="3"/>
      <c r="G455" s="11" t="s">
        <v>425</v>
      </c>
      <c r="I455" s="3"/>
      <c r="J455" s="3" t="s">
        <v>255</v>
      </c>
      <c r="L455" s="3"/>
      <c r="M455" s="3" t="s">
        <v>146</v>
      </c>
      <c r="O455" s="3"/>
      <c r="P455" s="3" t="s">
        <v>2398</v>
      </c>
      <c r="R455" s="3"/>
      <c r="S455" s="3" t="s">
        <v>2337</v>
      </c>
      <c r="U455" s="3"/>
      <c r="V455" s="3" t="s">
        <v>2298</v>
      </c>
      <c r="W455">
        <v>20</v>
      </c>
      <c r="X455" s="3"/>
      <c r="Y455" s="3" t="s">
        <v>2299</v>
      </c>
      <c r="Z455">
        <v>20</v>
      </c>
      <c r="AA455" s="3"/>
      <c r="AB455" s="3" t="s">
        <v>2304</v>
      </c>
      <c r="AC455">
        <v>20</v>
      </c>
      <c r="AD455" s="3"/>
      <c r="AE455" s="3" t="s">
        <v>2301</v>
      </c>
      <c r="AF455">
        <v>20</v>
      </c>
      <c r="AG455" s="3"/>
      <c r="AH455" s="3" t="s">
        <v>2302</v>
      </c>
      <c r="AI455">
        <v>20</v>
      </c>
      <c r="AJ455" s="3"/>
      <c r="AK455" s="3"/>
      <c r="AM455" s="3"/>
    </row>
    <row r="456" spans="1:39" x14ac:dyDescent="0.25">
      <c r="A456" s="1">
        <v>43342.355578703697</v>
      </c>
      <c r="B456" s="1">
        <v>43342.468587962998</v>
      </c>
      <c r="C456" s="3" t="s">
        <v>142</v>
      </c>
      <c r="D456" s="3"/>
      <c r="E456">
        <v>40</v>
      </c>
      <c r="F456" s="3"/>
      <c r="G456" s="11" t="s">
        <v>429</v>
      </c>
      <c r="I456" s="3"/>
      <c r="J456" s="3" t="s">
        <v>2295</v>
      </c>
      <c r="L456" s="3"/>
      <c r="M456" s="3" t="s">
        <v>146</v>
      </c>
      <c r="O456" s="3"/>
      <c r="P456" s="3" t="s">
        <v>2363</v>
      </c>
      <c r="R456" s="3"/>
      <c r="S456" s="3" t="s">
        <v>162</v>
      </c>
      <c r="U456" s="3"/>
      <c r="V456" s="3" t="s">
        <v>2298</v>
      </c>
      <c r="W456">
        <v>20</v>
      </c>
      <c r="X456" s="3"/>
      <c r="Y456" s="3" t="s">
        <v>2309</v>
      </c>
      <c r="Z456">
        <v>0</v>
      </c>
      <c r="AA456" s="3"/>
      <c r="AB456" s="3" t="s">
        <v>2300</v>
      </c>
      <c r="AC456">
        <v>0</v>
      </c>
      <c r="AD456" s="3"/>
      <c r="AE456" s="3" t="s">
        <v>2301</v>
      </c>
      <c r="AF456">
        <v>20</v>
      </c>
      <c r="AG456" s="3"/>
      <c r="AH456" s="3" t="s">
        <v>2312</v>
      </c>
      <c r="AI456">
        <v>0</v>
      </c>
      <c r="AJ456" s="3"/>
      <c r="AK456" s="3"/>
      <c r="AM456" s="3"/>
    </row>
    <row r="457" spans="1:39" x14ac:dyDescent="0.25">
      <c r="A457" s="1">
        <v>43342.469548611101</v>
      </c>
      <c r="B457" s="1">
        <v>43342.470648148097</v>
      </c>
      <c r="C457" s="3" t="s">
        <v>142</v>
      </c>
      <c r="D457" s="3"/>
      <c r="E457">
        <v>80</v>
      </c>
      <c r="F457" s="3"/>
      <c r="G457" s="11" t="s">
        <v>429</v>
      </c>
      <c r="I457" s="3"/>
      <c r="J457" s="3" t="s">
        <v>2295</v>
      </c>
      <c r="L457" s="3"/>
      <c r="M457" s="3" t="s">
        <v>146</v>
      </c>
      <c r="O457" s="3"/>
      <c r="P457" s="3" t="s">
        <v>2473</v>
      </c>
      <c r="R457" s="3"/>
      <c r="S457" s="3" t="s">
        <v>162</v>
      </c>
      <c r="U457" s="3"/>
      <c r="V457" s="3" t="s">
        <v>2298</v>
      </c>
      <c r="W457">
        <v>20</v>
      </c>
      <c r="X457" s="3"/>
      <c r="Y457" s="3" t="s">
        <v>2299</v>
      </c>
      <c r="Z457">
        <v>20</v>
      </c>
      <c r="AA457" s="3"/>
      <c r="AB457" s="3" t="s">
        <v>2304</v>
      </c>
      <c r="AC457">
        <v>20</v>
      </c>
      <c r="AD457" s="3"/>
      <c r="AE457" s="3" t="s">
        <v>2301</v>
      </c>
      <c r="AF457">
        <v>20</v>
      </c>
      <c r="AG457" s="3"/>
      <c r="AH457" s="3" t="s">
        <v>2312</v>
      </c>
      <c r="AI457">
        <v>0</v>
      </c>
      <c r="AJ457" s="3"/>
      <c r="AK457" s="3"/>
      <c r="AM457" s="3"/>
    </row>
    <row r="458" spans="1:39" x14ac:dyDescent="0.25">
      <c r="A458" s="1">
        <v>43342.470833333296</v>
      </c>
      <c r="B458" s="1">
        <v>43342.471400463</v>
      </c>
      <c r="C458" s="3" t="s">
        <v>142</v>
      </c>
      <c r="D458" s="3"/>
      <c r="E458">
        <v>100</v>
      </c>
      <c r="F458" s="3"/>
      <c r="G458" s="11" t="s">
        <v>429</v>
      </c>
      <c r="I458" s="3"/>
      <c r="J458" s="3" t="s">
        <v>2295</v>
      </c>
      <c r="L458" s="3"/>
      <c r="M458" s="3" t="s">
        <v>146</v>
      </c>
      <c r="O458" s="3"/>
      <c r="P458" s="3" t="s">
        <v>2355</v>
      </c>
      <c r="R458" s="3"/>
      <c r="S458" s="3" t="s">
        <v>162</v>
      </c>
      <c r="U458" s="3"/>
      <c r="V458" s="3" t="s">
        <v>2298</v>
      </c>
      <c r="W458">
        <v>20</v>
      </c>
      <c r="X458" s="3"/>
      <c r="Y458" s="3" t="s">
        <v>2299</v>
      </c>
      <c r="Z458">
        <v>20</v>
      </c>
      <c r="AA458" s="3"/>
      <c r="AB458" s="3" t="s">
        <v>2304</v>
      </c>
      <c r="AC458">
        <v>20</v>
      </c>
      <c r="AD458" s="3"/>
      <c r="AE458" s="3" t="s">
        <v>2301</v>
      </c>
      <c r="AF458">
        <v>20</v>
      </c>
      <c r="AG458" s="3"/>
      <c r="AH458" s="3" t="s">
        <v>2302</v>
      </c>
      <c r="AI458">
        <v>20</v>
      </c>
      <c r="AJ458" s="3"/>
      <c r="AK458" s="3"/>
      <c r="AM458" s="3"/>
    </row>
    <row r="459" spans="1:39" x14ac:dyDescent="0.25">
      <c r="A459" s="1">
        <v>43342.471585648098</v>
      </c>
      <c r="B459" s="1">
        <v>43342.472164351901</v>
      </c>
      <c r="C459" s="3" t="s">
        <v>142</v>
      </c>
      <c r="D459" s="3"/>
      <c r="E459">
        <v>100</v>
      </c>
      <c r="F459" s="3"/>
      <c r="G459" s="11" t="s">
        <v>429</v>
      </c>
      <c r="I459" s="3"/>
      <c r="J459" s="3" t="s">
        <v>2295</v>
      </c>
      <c r="L459" s="3"/>
      <c r="M459" s="3" t="s">
        <v>146</v>
      </c>
      <c r="O459" s="3"/>
      <c r="P459" s="3" t="s">
        <v>2355</v>
      </c>
      <c r="R459" s="3"/>
      <c r="S459" s="3" t="s">
        <v>2322</v>
      </c>
      <c r="U459" s="3"/>
      <c r="V459" s="3" t="s">
        <v>2298</v>
      </c>
      <c r="W459">
        <v>20</v>
      </c>
      <c r="X459" s="3"/>
      <c r="Y459" s="3" t="s">
        <v>2299</v>
      </c>
      <c r="Z459">
        <v>20</v>
      </c>
      <c r="AA459" s="3"/>
      <c r="AB459" s="3" t="s">
        <v>2304</v>
      </c>
      <c r="AC459">
        <v>20</v>
      </c>
      <c r="AD459" s="3"/>
      <c r="AE459" s="3" t="s">
        <v>2301</v>
      </c>
      <c r="AF459">
        <v>20</v>
      </c>
      <c r="AG459" s="3"/>
      <c r="AH459" s="3" t="s">
        <v>2302</v>
      </c>
      <c r="AI459">
        <v>20</v>
      </c>
      <c r="AJ459" s="3"/>
      <c r="AK459" s="3"/>
      <c r="AM459" s="3"/>
    </row>
    <row r="460" spans="1:39" x14ac:dyDescent="0.25">
      <c r="A460" s="1">
        <v>43342.472222222197</v>
      </c>
      <c r="B460" s="1">
        <v>43342.472662036998</v>
      </c>
      <c r="C460" s="3" t="s">
        <v>142</v>
      </c>
      <c r="D460" s="3"/>
      <c r="E460">
        <v>100</v>
      </c>
      <c r="F460" s="3"/>
      <c r="G460" s="11" t="s">
        <v>429</v>
      </c>
      <c r="I460" s="3"/>
      <c r="J460" s="3" t="s">
        <v>2295</v>
      </c>
      <c r="L460" s="3"/>
      <c r="M460" s="3" t="s">
        <v>146</v>
      </c>
      <c r="O460" s="3"/>
      <c r="P460" s="3" t="s">
        <v>2355</v>
      </c>
      <c r="R460" s="3"/>
      <c r="S460" s="3" t="s">
        <v>162</v>
      </c>
      <c r="U460" s="3"/>
      <c r="V460" s="3" t="s">
        <v>2298</v>
      </c>
      <c r="W460">
        <v>20</v>
      </c>
      <c r="X460" s="3"/>
      <c r="Y460" s="3" t="s">
        <v>2299</v>
      </c>
      <c r="Z460">
        <v>20</v>
      </c>
      <c r="AA460" s="3"/>
      <c r="AB460" s="3" t="s">
        <v>2304</v>
      </c>
      <c r="AC460">
        <v>20</v>
      </c>
      <c r="AD460" s="3"/>
      <c r="AE460" s="3" t="s">
        <v>2301</v>
      </c>
      <c r="AF460">
        <v>20</v>
      </c>
      <c r="AG460" s="3"/>
      <c r="AH460" s="3" t="s">
        <v>2302</v>
      </c>
      <c r="AI460">
        <v>20</v>
      </c>
      <c r="AJ460" s="3"/>
      <c r="AK460" s="3"/>
      <c r="AM460" s="3"/>
    </row>
    <row r="461" spans="1:39" x14ac:dyDescent="0.25">
      <c r="A461" s="1">
        <v>43342.543206018498</v>
      </c>
      <c r="B461" s="1">
        <v>43342.544571759303</v>
      </c>
      <c r="C461" s="3" t="s">
        <v>142</v>
      </c>
      <c r="D461" s="3"/>
      <c r="E461">
        <v>100</v>
      </c>
      <c r="F461" s="3"/>
      <c r="G461" s="11" t="s">
        <v>439</v>
      </c>
      <c r="I461" s="3"/>
      <c r="J461" s="3" t="s">
        <v>255</v>
      </c>
      <c r="L461" s="3"/>
      <c r="M461" s="3" t="s">
        <v>197</v>
      </c>
      <c r="O461" s="3"/>
      <c r="P461" s="3" t="s">
        <v>2606</v>
      </c>
      <c r="R461" s="3"/>
      <c r="S461" s="3" t="s">
        <v>2324</v>
      </c>
      <c r="U461" s="3"/>
      <c r="V461" s="3" t="s">
        <v>2298</v>
      </c>
      <c r="W461">
        <v>20</v>
      </c>
      <c r="X461" s="3"/>
      <c r="Y461" s="3" t="s">
        <v>2299</v>
      </c>
      <c r="Z461">
        <v>20</v>
      </c>
      <c r="AA461" s="3"/>
      <c r="AB461" s="3" t="s">
        <v>2304</v>
      </c>
      <c r="AC461">
        <v>20</v>
      </c>
      <c r="AD461" s="3"/>
      <c r="AE461" s="3" t="s">
        <v>2301</v>
      </c>
      <c r="AF461">
        <v>20</v>
      </c>
      <c r="AG461" s="3"/>
      <c r="AH461" s="3" t="s">
        <v>2302</v>
      </c>
      <c r="AI461">
        <v>20</v>
      </c>
      <c r="AJ461" s="3"/>
      <c r="AK461" s="3"/>
      <c r="AM461" s="3"/>
    </row>
    <row r="462" spans="1:39" x14ac:dyDescent="0.25">
      <c r="A462" s="1">
        <v>43342.5449421296</v>
      </c>
      <c r="B462" s="1">
        <v>43342.545983796299</v>
      </c>
      <c r="C462" s="3" t="s">
        <v>142</v>
      </c>
      <c r="D462" s="3"/>
      <c r="E462">
        <v>80</v>
      </c>
      <c r="F462" s="3"/>
      <c r="G462" s="11" t="s">
        <v>2607</v>
      </c>
      <c r="I462" s="3"/>
      <c r="J462" s="3" t="s">
        <v>255</v>
      </c>
      <c r="L462" s="3"/>
      <c r="M462" s="3" t="s">
        <v>197</v>
      </c>
      <c r="O462" s="3"/>
      <c r="P462" s="3" t="s">
        <v>2608</v>
      </c>
      <c r="R462" s="3"/>
      <c r="S462" s="3" t="s">
        <v>2322</v>
      </c>
      <c r="U462" s="3"/>
      <c r="V462" s="3" t="s">
        <v>2298</v>
      </c>
      <c r="W462">
        <v>20</v>
      </c>
      <c r="X462" s="3"/>
      <c r="Y462" s="3" t="s">
        <v>2299</v>
      </c>
      <c r="Z462">
        <v>20</v>
      </c>
      <c r="AA462" s="3"/>
      <c r="AB462" s="3" t="s">
        <v>2304</v>
      </c>
      <c r="AC462">
        <v>20</v>
      </c>
      <c r="AD462" s="3"/>
      <c r="AE462" s="3" t="s">
        <v>2311</v>
      </c>
      <c r="AF462">
        <v>0</v>
      </c>
      <c r="AG462" s="3"/>
      <c r="AH462" s="3" t="s">
        <v>2302</v>
      </c>
      <c r="AI462">
        <v>20</v>
      </c>
      <c r="AJ462" s="3"/>
      <c r="AK462" s="3"/>
      <c r="AM462" s="3"/>
    </row>
    <row r="463" spans="1:39" x14ac:dyDescent="0.25">
      <c r="A463" s="1">
        <v>43342.546412037002</v>
      </c>
      <c r="B463" s="1">
        <v>43342.547337962998</v>
      </c>
      <c r="C463" s="3" t="s">
        <v>142</v>
      </c>
      <c r="D463" s="3"/>
      <c r="E463">
        <v>100</v>
      </c>
      <c r="F463" s="3"/>
      <c r="G463" s="11" t="s">
        <v>439</v>
      </c>
      <c r="I463" s="3"/>
      <c r="J463" s="3" t="s">
        <v>255</v>
      </c>
      <c r="L463" s="3"/>
      <c r="M463" s="3" t="s">
        <v>197</v>
      </c>
      <c r="O463" s="3"/>
      <c r="P463" s="3" t="s">
        <v>2609</v>
      </c>
      <c r="R463" s="3"/>
      <c r="S463" s="3" t="s">
        <v>2337</v>
      </c>
      <c r="U463" s="3"/>
      <c r="V463" s="3" t="s">
        <v>2298</v>
      </c>
      <c r="W463">
        <v>20</v>
      </c>
      <c r="X463" s="3"/>
      <c r="Y463" s="3" t="s">
        <v>2299</v>
      </c>
      <c r="Z463">
        <v>20</v>
      </c>
      <c r="AA463" s="3"/>
      <c r="AB463" s="3" t="s">
        <v>2304</v>
      </c>
      <c r="AC463">
        <v>20</v>
      </c>
      <c r="AD463" s="3"/>
      <c r="AE463" s="3" t="s">
        <v>2301</v>
      </c>
      <c r="AF463">
        <v>20</v>
      </c>
      <c r="AG463" s="3"/>
      <c r="AH463" s="3" t="s">
        <v>2302</v>
      </c>
      <c r="AI463">
        <v>20</v>
      </c>
      <c r="AJ463" s="3"/>
      <c r="AK463" s="3"/>
      <c r="AM463" s="3"/>
    </row>
    <row r="464" spans="1:39" x14ac:dyDescent="0.25">
      <c r="A464" s="1">
        <v>43342.5475925926</v>
      </c>
      <c r="B464" s="1">
        <v>43342.548888888901</v>
      </c>
      <c r="C464" s="3" t="s">
        <v>142</v>
      </c>
      <c r="D464" s="3"/>
      <c r="E464">
        <v>100</v>
      </c>
      <c r="F464" s="3"/>
      <c r="G464" s="11" t="s">
        <v>439</v>
      </c>
      <c r="I464" s="3"/>
      <c r="J464" s="3" t="s">
        <v>255</v>
      </c>
      <c r="L464" s="3"/>
      <c r="M464" s="3" t="s">
        <v>197</v>
      </c>
      <c r="O464" s="3"/>
      <c r="P464" s="3" t="s">
        <v>2526</v>
      </c>
      <c r="R464" s="3"/>
      <c r="S464" s="3" t="s">
        <v>2307</v>
      </c>
      <c r="U464" s="3"/>
      <c r="V464" s="3" t="s">
        <v>2298</v>
      </c>
      <c r="W464">
        <v>20</v>
      </c>
      <c r="X464" s="3"/>
      <c r="Y464" s="3" t="s">
        <v>2299</v>
      </c>
      <c r="Z464">
        <v>20</v>
      </c>
      <c r="AA464" s="3"/>
      <c r="AB464" s="3" t="s">
        <v>2304</v>
      </c>
      <c r="AC464">
        <v>20</v>
      </c>
      <c r="AD464" s="3"/>
      <c r="AE464" s="3" t="s">
        <v>2301</v>
      </c>
      <c r="AF464">
        <v>20</v>
      </c>
      <c r="AG464" s="3"/>
      <c r="AH464" s="3" t="s">
        <v>2302</v>
      </c>
      <c r="AI464">
        <v>20</v>
      </c>
      <c r="AJ464" s="3"/>
      <c r="AK464" s="3"/>
      <c r="AM464" s="3"/>
    </row>
    <row r="465" spans="1:39" x14ac:dyDescent="0.25">
      <c r="A465" s="1">
        <v>43342.549236111103</v>
      </c>
      <c r="B465" s="1">
        <v>43342.551076388903</v>
      </c>
      <c r="C465" s="3" t="s">
        <v>142</v>
      </c>
      <c r="D465" s="3"/>
      <c r="E465">
        <v>80</v>
      </c>
      <c r="F465" s="3"/>
      <c r="G465" s="11" t="s">
        <v>439</v>
      </c>
      <c r="I465" s="3"/>
      <c r="J465" s="3" t="s">
        <v>255</v>
      </c>
      <c r="L465" s="3"/>
      <c r="M465" s="3" t="s">
        <v>197</v>
      </c>
      <c r="O465" s="3"/>
      <c r="P465" s="3" t="s">
        <v>2611</v>
      </c>
      <c r="R465" s="3"/>
      <c r="S465" s="3" t="s">
        <v>190</v>
      </c>
      <c r="U465" s="3"/>
      <c r="V465" s="3" t="s">
        <v>2298</v>
      </c>
      <c r="W465">
        <v>20</v>
      </c>
      <c r="X465" s="3"/>
      <c r="Y465" s="3" t="s">
        <v>2299</v>
      </c>
      <c r="Z465">
        <v>20</v>
      </c>
      <c r="AA465" s="3"/>
      <c r="AB465" s="3" t="s">
        <v>2304</v>
      </c>
      <c r="AC465">
        <v>20</v>
      </c>
      <c r="AD465" s="3"/>
      <c r="AE465" s="3" t="s">
        <v>2311</v>
      </c>
      <c r="AF465">
        <v>0</v>
      </c>
      <c r="AG465" s="3"/>
      <c r="AH465" s="3" t="s">
        <v>2302</v>
      </c>
      <c r="AI465">
        <v>20</v>
      </c>
      <c r="AJ465" s="3"/>
      <c r="AK465" s="3" t="s">
        <v>2612</v>
      </c>
      <c r="AM465" s="3"/>
    </row>
    <row r="466" spans="1:39" x14ac:dyDescent="0.25">
      <c r="A466" s="1">
        <v>43342.549664351798</v>
      </c>
      <c r="B466" s="1">
        <v>43342.550462963001</v>
      </c>
      <c r="C466" s="3" t="s">
        <v>142</v>
      </c>
      <c r="D466" s="3"/>
      <c r="E466">
        <v>40</v>
      </c>
      <c r="F466" s="3"/>
      <c r="G466" s="11" t="s">
        <v>435</v>
      </c>
      <c r="I466" s="3"/>
      <c r="J466" s="3" t="s">
        <v>2295</v>
      </c>
      <c r="L466" s="3"/>
      <c r="M466" s="3" t="s">
        <v>257</v>
      </c>
      <c r="O466" s="3"/>
      <c r="P466" s="3" t="s">
        <v>2610</v>
      </c>
      <c r="R466" s="3"/>
      <c r="S466" s="3" t="s">
        <v>2436</v>
      </c>
      <c r="U466" s="3"/>
      <c r="V466" s="3" t="s">
        <v>2298</v>
      </c>
      <c r="W466">
        <v>20</v>
      </c>
      <c r="X466" s="3"/>
      <c r="Y466" s="3" t="s">
        <v>2309</v>
      </c>
      <c r="Z466">
        <v>0</v>
      </c>
      <c r="AA466" s="3"/>
      <c r="AB466" s="3" t="s">
        <v>2300</v>
      </c>
      <c r="AC466">
        <v>0</v>
      </c>
      <c r="AD466" s="3"/>
      <c r="AE466" s="3" t="s">
        <v>2301</v>
      </c>
      <c r="AF466">
        <v>20</v>
      </c>
      <c r="AG466" s="3"/>
      <c r="AH466" s="3" t="s">
        <v>2312</v>
      </c>
      <c r="AI466">
        <v>0</v>
      </c>
      <c r="AJ466" s="3"/>
      <c r="AK466" s="3"/>
      <c r="AM466" s="3"/>
    </row>
    <row r="467" spans="1:39" x14ac:dyDescent="0.25">
      <c r="A467" s="1">
        <v>43342.636701388903</v>
      </c>
      <c r="B467" s="1">
        <v>43342.637777777803</v>
      </c>
      <c r="C467" s="3" t="s">
        <v>142</v>
      </c>
      <c r="D467" s="3"/>
      <c r="E467">
        <v>60</v>
      </c>
      <c r="F467" s="3"/>
      <c r="G467" s="11" t="s">
        <v>435</v>
      </c>
      <c r="I467" s="3"/>
      <c r="J467" s="3" t="s">
        <v>2295</v>
      </c>
      <c r="L467" s="3"/>
      <c r="M467" s="3" t="s">
        <v>257</v>
      </c>
      <c r="O467" s="3"/>
      <c r="P467" s="3" t="s">
        <v>2343</v>
      </c>
      <c r="R467" s="3"/>
      <c r="S467" s="3" t="s">
        <v>2483</v>
      </c>
      <c r="U467" s="3"/>
      <c r="V467" s="3" t="s">
        <v>2298</v>
      </c>
      <c r="W467">
        <v>20</v>
      </c>
      <c r="X467" s="3"/>
      <c r="Y467" s="3" t="s">
        <v>2309</v>
      </c>
      <c r="Z467">
        <v>0</v>
      </c>
      <c r="AA467" s="3"/>
      <c r="AB467" s="3" t="s">
        <v>2300</v>
      </c>
      <c r="AC467">
        <v>0</v>
      </c>
      <c r="AD467" s="3"/>
      <c r="AE467" s="3" t="s">
        <v>2301</v>
      </c>
      <c r="AF467">
        <v>20</v>
      </c>
      <c r="AG467" s="3"/>
      <c r="AH467" s="3" t="s">
        <v>2302</v>
      </c>
      <c r="AI467">
        <v>20</v>
      </c>
      <c r="AJ467" s="3"/>
      <c r="AK467" s="3"/>
      <c r="AM467" s="3"/>
    </row>
    <row r="468" spans="1:39" x14ac:dyDescent="0.25">
      <c r="A468" s="1">
        <v>43342.636898148099</v>
      </c>
      <c r="B468" s="1">
        <v>43342.637986111098</v>
      </c>
      <c r="C468" s="3" t="s">
        <v>142</v>
      </c>
      <c r="D468" s="3"/>
      <c r="E468">
        <v>60</v>
      </c>
      <c r="F468" s="3"/>
      <c r="G468" s="11" t="s">
        <v>449</v>
      </c>
      <c r="I468" s="3"/>
      <c r="J468" s="3" t="s">
        <v>255</v>
      </c>
      <c r="L468" s="3"/>
      <c r="M468" s="3" t="s">
        <v>146</v>
      </c>
      <c r="O468" s="3"/>
      <c r="P468" s="3" t="s">
        <v>2613</v>
      </c>
      <c r="R468" s="3"/>
      <c r="S468" s="3" t="s">
        <v>190</v>
      </c>
      <c r="U468" s="3"/>
      <c r="V468" s="3" t="s">
        <v>2298</v>
      </c>
      <c r="W468">
        <v>20</v>
      </c>
      <c r="X468" s="3"/>
      <c r="Y468" s="3" t="s">
        <v>2309</v>
      </c>
      <c r="Z468">
        <v>0</v>
      </c>
      <c r="AA468" s="3"/>
      <c r="AB468" s="3" t="s">
        <v>2304</v>
      </c>
      <c r="AC468">
        <v>20</v>
      </c>
      <c r="AD468" s="3"/>
      <c r="AE468" s="3" t="s">
        <v>2301</v>
      </c>
      <c r="AF468">
        <v>20</v>
      </c>
      <c r="AG468" s="3"/>
      <c r="AH468" s="3" t="s">
        <v>2312</v>
      </c>
      <c r="AI468">
        <v>0</v>
      </c>
      <c r="AJ468" s="3"/>
      <c r="AK468" s="3"/>
      <c r="AM468" s="3"/>
    </row>
    <row r="469" spans="1:39" x14ac:dyDescent="0.25">
      <c r="A469" s="1">
        <v>43342.638090277796</v>
      </c>
      <c r="B469" s="1">
        <v>43342.638854166697</v>
      </c>
      <c r="C469" s="3" t="s">
        <v>142</v>
      </c>
      <c r="D469" s="3"/>
      <c r="E469">
        <v>100</v>
      </c>
      <c r="F469" s="3"/>
      <c r="G469" s="11" t="s">
        <v>449</v>
      </c>
      <c r="I469" s="3"/>
      <c r="J469" s="3" t="s">
        <v>2295</v>
      </c>
      <c r="L469" s="3"/>
      <c r="M469" s="3" t="s">
        <v>146</v>
      </c>
      <c r="O469" s="3"/>
      <c r="P469" s="3" t="s">
        <v>2614</v>
      </c>
      <c r="R469" s="3"/>
      <c r="S469" s="3" t="s">
        <v>2324</v>
      </c>
      <c r="U469" s="3"/>
      <c r="V469" s="3" t="s">
        <v>2298</v>
      </c>
      <c r="W469">
        <v>20</v>
      </c>
      <c r="X469" s="3"/>
      <c r="Y469" s="3" t="s">
        <v>2299</v>
      </c>
      <c r="Z469">
        <v>20</v>
      </c>
      <c r="AA469" s="3"/>
      <c r="AB469" s="3" t="s">
        <v>2304</v>
      </c>
      <c r="AC469">
        <v>20</v>
      </c>
      <c r="AD469" s="3"/>
      <c r="AE469" s="3" t="s">
        <v>2301</v>
      </c>
      <c r="AF469">
        <v>20</v>
      </c>
      <c r="AG469" s="3"/>
      <c r="AH469" s="3" t="s">
        <v>2302</v>
      </c>
      <c r="AI469">
        <v>20</v>
      </c>
      <c r="AJ469" s="3"/>
      <c r="AK469" s="3"/>
      <c r="AM469" s="3"/>
    </row>
    <row r="470" spans="1:39" x14ac:dyDescent="0.25">
      <c r="A470" s="1">
        <v>43342.638993055603</v>
      </c>
      <c r="B470" s="1">
        <v>43342.639513888898</v>
      </c>
      <c r="C470" s="3" t="s">
        <v>142</v>
      </c>
      <c r="D470" s="3"/>
      <c r="E470">
        <v>60</v>
      </c>
      <c r="F470" s="3"/>
      <c r="G470" s="11" t="s">
        <v>449</v>
      </c>
      <c r="I470" s="3"/>
      <c r="J470" s="3" t="s">
        <v>255</v>
      </c>
      <c r="L470" s="3"/>
      <c r="M470" s="3" t="s">
        <v>146</v>
      </c>
      <c r="O470" s="3"/>
      <c r="P470" s="3" t="s">
        <v>2614</v>
      </c>
      <c r="R470" s="3"/>
      <c r="S470" s="3" t="s">
        <v>2406</v>
      </c>
      <c r="U470" s="3"/>
      <c r="V470" s="3" t="s">
        <v>2298</v>
      </c>
      <c r="W470">
        <v>20</v>
      </c>
      <c r="X470" s="3"/>
      <c r="Y470" s="3" t="s">
        <v>2309</v>
      </c>
      <c r="Z470">
        <v>0</v>
      </c>
      <c r="AA470" s="3"/>
      <c r="AB470" s="3" t="s">
        <v>2304</v>
      </c>
      <c r="AC470">
        <v>20</v>
      </c>
      <c r="AD470" s="3"/>
      <c r="AE470" s="3" t="s">
        <v>2301</v>
      </c>
      <c r="AF470">
        <v>20</v>
      </c>
      <c r="AG470" s="3"/>
      <c r="AH470" s="3" t="s">
        <v>2310</v>
      </c>
      <c r="AI470">
        <v>0</v>
      </c>
      <c r="AJ470" s="3"/>
      <c r="AK470" s="3"/>
      <c r="AM470" s="3"/>
    </row>
    <row r="471" spans="1:39" x14ac:dyDescent="0.25">
      <c r="A471" s="1">
        <v>43342.6397222222</v>
      </c>
      <c r="B471" s="1">
        <v>43342.640162037002</v>
      </c>
      <c r="C471" s="3" t="s">
        <v>142</v>
      </c>
      <c r="D471" s="3"/>
      <c r="E471">
        <v>100</v>
      </c>
      <c r="F471" s="3"/>
      <c r="G471" s="11" t="s">
        <v>449</v>
      </c>
      <c r="I471" s="3"/>
      <c r="J471" s="3" t="s">
        <v>255</v>
      </c>
      <c r="L471" s="3"/>
      <c r="M471" s="3" t="s">
        <v>146</v>
      </c>
      <c r="O471" s="3"/>
      <c r="P471" s="3" t="s">
        <v>2614</v>
      </c>
      <c r="R471" s="3"/>
      <c r="S471" s="3" t="s">
        <v>2324</v>
      </c>
      <c r="U471" s="3"/>
      <c r="V471" s="3" t="s">
        <v>2298</v>
      </c>
      <c r="W471">
        <v>20</v>
      </c>
      <c r="X471" s="3"/>
      <c r="Y471" s="3" t="s">
        <v>2299</v>
      </c>
      <c r="Z471">
        <v>20</v>
      </c>
      <c r="AA471" s="3"/>
      <c r="AB471" s="3" t="s">
        <v>2304</v>
      </c>
      <c r="AC471">
        <v>20</v>
      </c>
      <c r="AD471" s="3"/>
      <c r="AE471" s="3" t="s">
        <v>2301</v>
      </c>
      <c r="AF471">
        <v>20</v>
      </c>
      <c r="AG471" s="3"/>
      <c r="AH471" s="3" t="s">
        <v>2302</v>
      </c>
      <c r="AI471">
        <v>20</v>
      </c>
      <c r="AJ471" s="3"/>
      <c r="AK471" s="3"/>
      <c r="AM471" s="3"/>
    </row>
    <row r="472" spans="1:39" x14ac:dyDescent="0.25">
      <c r="A472" s="1">
        <v>43342.640335648102</v>
      </c>
      <c r="B472" s="1">
        <v>43342.6408912037</v>
      </c>
      <c r="C472" s="3" t="s">
        <v>142</v>
      </c>
      <c r="D472" s="3"/>
      <c r="E472">
        <v>100</v>
      </c>
      <c r="F472" s="3"/>
      <c r="G472" s="11" t="s">
        <v>449</v>
      </c>
      <c r="I472" s="3"/>
      <c r="J472" s="3" t="s">
        <v>255</v>
      </c>
      <c r="L472" s="3"/>
      <c r="M472" s="3" t="s">
        <v>146</v>
      </c>
      <c r="O472" s="3"/>
      <c r="P472" s="3" t="s">
        <v>2511</v>
      </c>
      <c r="R472" s="3"/>
      <c r="S472" s="3" t="s">
        <v>2307</v>
      </c>
      <c r="U472" s="3"/>
      <c r="V472" s="3" t="s">
        <v>2298</v>
      </c>
      <c r="W472">
        <v>20</v>
      </c>
      <c r="X472" s="3"/>
      <c r="Y472" s="3" t="s">
        <v>2299</v>
      </c>
      <c r="Z472">
        <v>20</v>
      </c>
      <c r="AA472" s="3"/>
      <c r="AB472" s="3" t="s">
        <v>2304</v>
      </c>
      <c r="AC472">
        <v>20</v>
      </c>
      <c r="AD472" s="3"/>
      <c r="AE472" s="3" t="s">
        <v>2301</v>
      </c>
      <c r="AF472">
        <v>20</v>
      </c>
      <c r="AG472" s="3"/>
      <c r="AH472" s="3" t="s">
        <v>2302</v>
      </c>
      <c r="AI472">
        <v>20</v>
      </c>
      <c r="AJ472" s="3"/>
      <c r="AK472" s="3"/>
      <c r="AM472" s="3"/>
    </row>
    <row r="473" spans="1:39" x14ac:dyDescent="0.25">
      <c r="A473" s="1">
        <v>43342.641087962998</v>
      </c>
      <c r="B473" s="1">
        <v>43342.641504629602</v>
      </c>
      <c r="C473" s="3" t="s">
        <v>142</v>
      </c>
      <c r="D473" s="3"/>
      <c r="E473">
        <v>80</v>
      </c>
      <c r="F473" s="3"/>
      <c r="G473" s="11" t="s">
        <v>449</v>
      </c>
      <c r="I473" s="3"/>
      <c r="J473" s="3" t="s">
        <v>255</v>
      </c>
      <c r="L473" s="3"/>
      <c r="M473" s="3" t="s">
        <v>146</v>
      </c>
      <c r="O473" s="3"/>
      <c r="P473" s="3" t="s">
        <v>2614</v>
      </c>
      <c r="R473" s="3"/>
      <c r="S473" s="3" t="s">
        <v>2337</v>
      </c>
      <c r="U473" s="3"/>
      <c r="V473" s="3" t="s">
        <v>2298</v>
      </c>
      <c r="W473">
        <v>20</v>
      </c>
      <c r="X473" s="3"/>
      <c r="Y473" s="3" t="s">
        <v>2299</v>
      </c>
      <c r="Z473">
        <v>20</v>
      </c>
      <c r="AA473" s="3"/>
      <c r="AB473" s="3" t="s">
        <v>2300</v>
      </c>
      <c r="AC473">
        <v>0</v>
      </c>
      <c r="AD473" s="3"/>
      <c r="AE473" s="3" t="s">
        <v>2301</v>
      </c>
      <c r="AF473">
        <v>20</v>
      </c>
      <c r="AG473" s="3"/>
      <c r="AH473" s="3" t="s">
        <v>2302</v>
      </c>
      <c r="AI473">
        <v>20</v>
      </c>
      <c r="AJ473" s="3"/>
      <c r="AK473" s="3"/>
      <c r="AM473" s="3"/>
    </row>
    <row r="474" spans="1:39" x14ac:dyDescent="0.25">
      <c r="A474" s="1">
        <v>43342.641990740703</v>
      </c>
      <c r="B474" s="1">
        <v>43342.642627314803</v>
      </c>
      <c r="C474" s="3" t="s">
        <v>142</v>
      </c>
      <c r="D474" s="3"/>
      <c r="E474">
        <v>100</v>
      </c>
      <c r="F474" s="3"/>
      <c r="G474" s="11" t="s">
        <v>449</v>
      </c>
      <c r="I474" s="3"/>
      <c r="J474" s="3" t="s">
        <v>255</v>
      </c>
      <c r="L474" s="3"/>
      <c r="M474" s="3" t="s">
        <v>146</v>
      </c>
      <c r="O474" s="3"/>
      <c r="P474" s="3" t="s">
        <v>2443</v>
      </c>
      <c r="R474" s="3"/>
      <c r="S474" s="3" t="s">
        <v>2337</v>
      </c>
      <c r="U474" s="3"/>
      <c r="V474" s="3" t="s">
        <v>2298</v>
      </c>
      <c r="W474">
        <v>20</v>
      </c>
      <c r="X474" s="3"/>
      <c r="Y474" s="3" t="s">
        <v>2299</v>
      </c>
      <c r="Z474">
        <v>20</v>
      </c>
      <c r="AA474" s="3"/>
      <c r="AB474" s="3" t="s">
        <v>2304</v>
      </c>
      <c r="AC474">
        <v>20</v>
      </c>
      <c r="AD474" s="3"/>
      <c r="AE474" s="3" t="s">
        <v>2301</v>
      </c>
      <c r="AF474">
        <v>20</v>
      </c>
      <c r="AG474" s="3"/>
      <c r="AH474" s="3" t="s">
        <v>2302</v>
      </c>
      <c r="AI474">
        <v>20</v>
      </c>
      <c r="AJ474" s="3"/>
      <c r="AK474" s="3" t="s">
        <v>1286</v>
      </c>
      <c r="AM474" s="3"/>
    </row>
    <row r="475" spans="1:39" x14ac:dyDescent="0.25">
      <c r="A475" s="1">
        <v>43342.642789351798</v>
      </c>
      <c r="B475" s="1">
        <v>43342.643356481502</v>
      </c>
      <c r="C475" s="3" t="s">
        <v>142</v>
      </c>
      <c r="D475" s="3"/>
      <c r="E475">
        <v>100</v>
      </c>
      <c r="F475" s="3"/>
      <c r="G475" s="11" t="s">
        <v>449</v>
      </c>
      <c r="I475" s="3"/>
      <c r="J475" s="3" t="s">
        <v>255</v>
      </c>
      <c r="L475" s="3"/>
      <c r="M475" s="3" t="s">
        <v>146</v>
      </c>
      <c r="O475" s="3"/>
      <c r="P475" s="3" t="s">
        <v>2614</v>
      </c>
      <c r="R475" s="3"/>
      <c r="S475" s="3" t="s">
        <v>2324</v>
      </c>
      <c r="U475" s="3"/>
      <c r="V475" s="3" t="s">
        <v>2298</v>
      </c>
      <c r="W475">
        <v>20</v>
      </c>
      <c r="X475" s="3"/>
      <c r="Y475" s="3" t="s">
        <v>2299</v>
      </c>
      <c r="Z475">
        <v>20</v>
      </c>
      <c r="AA475" s="3"/>
      <c r="AB475" s="3" t="s">
        <v>2304</v>
      </c>
      <c r="AC475">
        <v>20</v>
      </c>
      <c r="AD475" s="3"/>
      <c r="AE475" s="3" t="s">
        <v>2301</v>
      </c>
      <c r="AF475">
        <v>20</v>
      </c>
      <c r="AG475" s="3"/>
      <c r="AH475" s="3" t="s">
        <v>2302</v>
      </c>
      <c r="AI475">
        <v>20</v>
      </c>
      <c r="AJ475" s="3"/>
      <c r="AK475" s="3"/>
      <c r="AM475" s="3"/>
    </row>
    <row r="476" spans="1:39" x14ac:dyDescent="0.25">
      <c r="A476" s="1">
        <v>43342.645509259302</v>
      </c>
      <c r="B476" s="1">
        <v>43342.6471296296</v>
      </c>
      <c r="C476" s="3" t="s">
        <v>142</v>
      </c>
      <c r="D476" s="3"/>
      <c r="E476">
        <v>60</v>
      </c>
      <c r="F476" s="3"/>
      <c r="G476" s="11" t="s">
        <v>680</v>
      </c>
      <c r="I476" s="3"/>
      <c r="J476" s="3" t="s">
        <v>2295</v>
      </c>
      <c r="L476" s="3"/>
      <c r="M476" s="3" t="s">
        <v>146</v>
      </c>
      <c r="O476" s="3"/>
      <c r="P476" s="3" t="s">
        <v>2363</v>
      </c>
      <c r="R476" s="3"/>
      <c r="S476" s="3" t="s">
        <v>162</v>
      </c>
      <c r="U476" s="3"/>
      <c r="V476" s="3" t="s">
        <v>2298</v>
      </c>
      <c r="W476">
        <v>20</v>
      </c>
      <c r="X476" s="3"/>
      <c r="Y476" s="3" t="s">
        <v>2299</v>
      </c>
      <c r="Z476">
        <v>20</v>
      </c>
      <c r="AA476" s="3"/>
      <c r="AB476" s="3" t="s">
        <v>2304</v>
      </c>
      <c r="AC476">
        <v>20</v>
      </c>
      <c r="AD476" s="3"/>
      <c r="AE476" s="3" t="s">
        <v>2311</v>
      </c>
      <c r="AF476">
        <v>0</v>
      </c>
      <c r="AG476" s="3"/>
      <c r="AH476" s="3" t="s">
        <v>2310</v>
      </c>
      <c r="AI476">
        <v>0</v>
      </c>
      <c r="AJ476" s="3"/>
      <c r="AK476" s="3"/>
      <c r="AM476" s="3"/>
    </row>
    <row r="477" spans="1:39" x14ac:dyDescent="0.25">
      <c r="A477" s="1">
        <v>43342.652986111098</v>
      </c>
      <c r="B477" s="1">
        <v>43342.659409722197</v>
      </c>
      <c r="C477" s="3" t="s">
        <v>142</v>
      </c>
      <c r="D477" s="3"/>
      <c r="E477">
        <v>40</v>
      </c>
      <c r="F477" s="3"/>
      <c r="G477" s="11" t="s">
        <v>680</v>
      </c>
      <c r="I477" s="3"/>
      <c r="J477" s="3" t="s">
        <v>2295</v>
      </c>
      <c r="L477" s="3"/>
      <c r="M477" s="3" t="s">
        <v>146</v>
      </c>
      <c r="O477" s="3"/>
      <c r="P477" s="3" t="s">
        <v>2397</v>
      </c>
      <c r="R477" s="3"/>
      <c r="S477" s="3" t="s">
        <v>2322</v>
      </c>
      <c r="U477" s="3"/>
      <c r="V477" s="3" t="s">
        <v>2342</v>
      </c>
      <c r="W477">
        <v>0</v>
      </c>
      <c r="X477" s="3"/>
      <c r="Y477" s="3" t="s">
        <v>2299</v>
      </c>
      <c r="Z477">
        <v>20</v>
      </c>
      <c r="AA477" s="3"/>
      <c r="AB477" s="3" t="s">
        <v>2304</v>
      </c>
      <c r="AC477">
        <v>20</v>
      </c>
      <c r="AD477" s="3"/>
      <c r="AE477" s="3" t="s">
        <v>2311</v>
      </c>
      <c r="AF477">
        <v>0</v>
      </c>
      <c r="AG477" s="3"/>
      <c r="AH477" s="3" t="s">
        <v>2312</v>
      </c>
      <c r="AI477">
        <v>0</v>
      </c>
      <c r="AJ477" s="3"/>
      <c r="AK477" s="3"/>
      <c r="AM477" s="3"/>
    </row>
    <row r="478" spans="1:39" x14ac:dyDescent="0.25">
      <c r="A478" s="1">
        <v>43342.661956018499</v>
      </c>
      <c r="B478" s="1">
        <v>43342.6640625</v>
      </c>
      <c r="C478" s="3" t="s">
        <v>142</v>
      </c>
      <c r="D478" s="3"/>
      <c r="E478">
        <v>60</v>
      </c>
      <c r="F478" s="3"/>
      <c r="G478" s="11" t="s">
        <v>680</v>
      </c>
      <c r="I478" s="3"/>
      <c r="J478" s="3" t="s">
        <v>2295</v>
      </c>
      <c r="L478" s="3"/>
      <c r="M478" s="3" t="s">
        <v>146</v>
      </c>
      <c r="O478" s="3"/>
      <c r="P478" s="3" t="s">
        <v>2478</v>
      </c>
      <c r="R478" s="3"/>
      <c r="S478" s="3" t="s">
        <v>162</v>
      </c>
      <c r="U478" s="3"/>
      <c r="V478" s="3" t="s">
        <v>2342</v>
      </c>
      <c r="W478">
        <v>0</v>
      </c>
      <c r="X478" s="3"/>
      <c r="Y478" s="3" t="s">
        <v>2299</v>
      </c>
      <c r="Z478">
        <v>20</v>
      </c>
      <c r="AA478" s="3"/>
      <c r="AB478" s="3" t="s">
        <v>2304</v>
      </c>
      <c r="AC478">
        <v>20</v>
      </c>
      <c r="AD478" s="3"/>
      <c r="AE478" s="3" t="s">
        <v>2301</v>
      </c>
      <c r="AF478">
        <v>20</v>
      </c>
      <c r="AG478" s="3"/>
      <c r="AH478" s="3" t="s">
        <v>2312</v>
      </c>
      <c r="AI478">
        <v>0</v>
      </c>
      <c r="AJ478" s="3"/>
      <c r="AK478" s="3"/>
      <c r="AM478" s="3"/>
    </row>
    <row r="479" spans="1:39" x14ac:dyDescent="0.25">
      <c r="A479" s="1">
        <v>43342.665659722203</v>
      </c>
      <c r="B479" s="1">
        <v>43342.666574074101</v>
      </c>
      <c r="C479" s="3" t="s">
        <v>142</v>
      </c>
      <c r="D479" s="3"/>
      <c r="E479">
        <v>20</v>
      </c>
      <c r="F479" s="3"/>
      <c r="G479" s="11" t="s">
        <v>680</v>
      </c>
      <c r="I479" s="3"/>
      <c r="J479" s="3" t="s">
        <v>2295</v>
      </c>
      <c r="L479" s="3"/>
      <c r="M479" s="3" t="s">
        <v>146</v>
      </c>
      <c r="O479" s="3"/>
      <c r="P479" s="3" t="s">
        <v>2615</v>
      </c>
      <c r="R479" s="3"/>
      <c r="S479" s="3" t="s">
        <v>190</v>
      </c>
      <c r="U479" s="3"/>
      <c r="V479" s="3" t="s">
        <v>2373</v>
      </c>
      <c r="W479">
        <v>0</v>
      </c>
      <c r="X479" s="3"/>
      <c r="Y479" s="3" t="s">
        <v>2309</v>
      </c>
      <c r="Z479">
        <v>0</v>
      </c>
      <c r="AA479" s="3"/>
      <c r="AB479" s="3" t="s">
        <v>2304</v>
      </c>
      <c r="AC479">
        <v>20</v>
      </c>
      <c r="AD479" s="3"/>
      <c r="AE479" s="3" t="s">
        <v>2311</v>
      </c>
      <c r="AF479">
        <v>0</v>
      </c>
      <c r="AG479" s="3"/>
      <c r="AH479" s="3" t="s">
        <v>2310</v>
      </c>
      <c r="AI479">
        <v>0</v>
      </c>
      <c r="AJ479" s="3"/>
      <c r="AK479" s="3"/>
      <c r="AM479" s="3"/>
    </row>
    <row r="480" spans="1:39" x14ac:dyDescent="0.25">
      <c r="A480" s="1">
        <v>43342.667962963002</v>
      </c>
      <c r="B480" s="1">
        <v>43342.672314814801</v>
      </c>
      <c r="C480" s="3" t="s">
        <v>142</v>
      </c>
      <c r="D480" s="3"/>
      <c r="E480">
        <v>80</v>
      </c>
      <c r="F480" s="3"/>
      <c r="G480" s="11" t="s">
        <v>680</v>
      </c>
      <c r="I480" s="3"/>
      <c r="J480" s="3" t="s">
        <v>2295</v>
      </c>
      <c r="L480" s="3"/>
      <c r="M480" s="3" t="s">
        <v>146</v>
      </c>
      <c r="O480" s="3"/>
      <c r="P480" s="3" t="s">
        <v>2387</v>
      </c>
      <c r="R480" s="3"/>
      <c r="S480" s="3" t="s">
        <v>2324</v>
      </c>
      <c r="U480" s="3"/>
      <c r="V480" s="3" t="s">
        <v>2298</v>
      </c>
      <c r="W480">
        <v>20</v>
      </c>
      <c r="X480" s="3"/>
      <c r="Y480" s="3" t="s">
        <v>2299</v>
      </c>
      <c r="Z480">
        <v>20</v>
      </c>
      <c r="AA480" s="3"/>
      <c r="AB480" s="3" t="s">
        <v>2304</v>
      </c>
      <c r="AC480">
        <v>20</v>
      </c>
      <c r="AD480" s="3"/>
      <c r="AE480" s="3" t="s">
        <v>2311</v>
      </c>
      <c r="AF480">
        <v>0</v>
      </c>
      <c r="AG480" s="3"/>
      <c r="AH480" s="3" t="s">
        <v>2302</v>
      </c>
      <c r="AI480">
        <v>20</v>
      </c>
      <c r="AJ480" s="3"/>
      <c r="AK480" s="3"/>
      <c r="AM480" s="3"/>
    </row>
    <row r="481" spans="1:39" x14ac:dyDescent="0.25">
      <c r="A481" s="1">
        <v>43342.668541666702</v>
      </c>
      <c r="B481" s="1">
        <v>43342.669340277796</v>
      </c>
      <c r="C481" s="3" t="s">
        <v>142</v>
      </c>
      <c r="D481" s="3"/>
      <c r="E481">
        <v>80</v>
      </c>
      <c r="F481" s="3"/>
      <c r="G481" s="11" t="s">
        <v>461</v>
      </c>
      <c r="I481" s="3"/>
      <c r="J481" s="3" t="s">
        <v>2295</v>
      </c>
      <c r="L481" s="3"/>
      <c r="M481" s="3" t="s">
        <v>146</v>
      </c>
      <c r="O481" s="3"/>
      <c r="P481" s="3" t="s">
        <v>2347</v>
      </c>
      <c r="R481" s="3"/>
      <c r="S481" s="3" t="s">
        <v>162</v>
      </c>
      <c r="U481" s="3"/>
      <c r="V481" s="3" t="s">
        <v>2298</v>
      </c>
      <c r="W481">
        <v>20</v>
      </c>
      <c r="X481" s="3"/>
      <c r="Y481" s="3" t="s">
        <v>2299</v>
      </c>
      <c r="Z481">
        <v>20</v>
      </c>
      <c r="AA481" s="3"/>
      <c r="AB481" s="3" t="s">
        <v>2304</v>
      </c>
      <c r="AC481">
        <v>20</v>
      </c>
      <c r="AD481" s="3"/>
      <c r="AE481" s="3" t="s">
        <v>2311</v>
      </c>
      <c r="AF481">
        <v>0</v>
      </c>
      <c r="AG481" s="3"/>
      <c r="AH481" s="3" t="s">
        <v>2302</v>
      </c>
      <c r="AI481">
        <v>20</v>
      </c>
      <c r="AJ481" s="3"/>
      <c r="AK481" s="3"/>
      <c r="AM481" s="3"/>
    </row>
    <row r="482" spans="1:39" x14ac:dyDescent="0.25">
      <c r="A482" s="1">
        <v>43342.672766203701</v>
      </c>
      <c r="B482" s="1">
        <v>43342.673668981501</v>
      </c>
      <c r="C482" s="3" t="s">
        <v>142</v>
      </c>
      <c r="D482" s="3"/>
      <c r="E482">
        <v>80</v>
      </c>
      <c r="F482" s="3"/>
      <c r="G482" s="11" t="s">
        <v>680</v>
      </c>
      <c r="I482" s="3"/>
      <c r="J482" s="3" t="s">
        <v>2295</v>
      </c>
      <c r="L482" s="3"/>
      <c r="M482" s="3" t="s">
        <v>146</v>
      </c>
      <c r="O482" s="3"/>
      <c r="P482" s="3" t="s">
        <v>2387</v>
      </c>
      <c r="R482" s="3"/>
      <c r="S482" s="3" t="s">
        <v>2324</v>
      </c>
      <c r="U482" s="3"/>
      <c r="V482" s="3" t="s">
        <v>2298</v>
      </c>
      <c r="W482">
        <v>20</v>
      </c>
      <c r="X482" s="3"/>
      <c r="Y482" s="3" t="s">
        <v>2299</v>
      </c>
      <c r="Z482">
        <v>20</v>
      </c>
      <c r="AA482" s="3"/>
      <c r="AB482" s="3" t="s">
        <v>2304</v>
      </c>
      <c r="AC482">
        <v>20</v>
      </c>
      <c r="AD482" s="3"/>
      <c r="AE482" s="3" t="s">
        <v>2301</v>
      </c>
      <c r="AF482">
        <v>20</v>
      </c>
      <c r="AG482" s="3"/>
      <c r="AH482" s="3" t="s">
        <v>2312</v>
      </c>
      <c r="AI482">
        <v>0</v>
      </c>
      <c r="AJ482" s="3"/>
      <c r="AK482" s="3"/>
      <c r="AM482" s="3"/>
    </row>
    <row r="483" spans="1:39" x14ac:dyDescent="0.25">
      <c r="A483" s="1">
        <v>43342.676539351902</v>
      </c>
      <c r="B483" s="1">
        <v>43342.677662037</v>
      </c>
      <c r="C483" s="3" t="s">
        <v>142</v>
      </c>
      <c r="D483" s="3"/>
      <c r="E483">
        <v>80</v>
      </c>
      <c r="F483" s="3"/>
      <c r="G483" s="11" t="s">
        <v>461</v>
      </c>
      <c r="I483" s="3"/>
      <c r="J483" s="3" t="s">
        <v>2295</v>
      </c>
      <c r="L483" s="3"/>
      <c r="M483" s="3" t="s">
        <v>146</v>
      </c>
      <c r="O483" s="3"/>
      <c r="P483" s="3" t="s">
        <v>2347</v>
      </c>
      <c r="R483" s="3"/>
      <c r="S483" s="3" t="s">
        <v>162</v>
      </c>
      <c r="U483" s="3"/>
      <c r="V483" s="3" t="s">
        <v>2298</v>
      </c>
      <c r="W483">
        <v>20</v>
      </c>
      <c r="X483" s="3"/>
      <c r="Y483" s="3" t="s">
        <v>2299</v>
      </c>
      <c r="Z483">
        <v>20</v>
      </c>
      <c r="AA483" s="3"/>
      <c r="AB483" s="3" t="s">
        <v>2304</v>
      </c>
      <c r="AC483">
        <v>20</v>
      </c>
      <c r="AD483" s="3"/>
      <c r="AE483" s="3" t="s">
        <v>2311</v>
      </c>
      <c r="AF483">
        <v>0</v>
      </c>
      <c r="AG483" s="3"/>
      <c r="AH483" s="3" t="s">
        <v>2302</v>
      </c>
      <c r="AI483">
        <v>20</v>
      </c>
      <c r="AJ483" s="3"/>
      <c r="AK483" s="3"/>
      <c r="AM483" s="3"/>
    </row>
    <row r="484" spans="1:39" x14ac:dyDescent="0.25">
      <c r="A484" s="1">
        <v>43343.493946759299</v>
      </c>
      <c r="B484" s="1">
        <v>43343.495069444398</v>
      </c>
      <c r="C484" s="3" t="s">
        <v>142</v>
      </c>
      <c r="D484" s="3"/>
      <c r="E484">
        <v>60</v>
      </c>
      <c r="F484" s="3"/>
      <c r="G484" s="11" t="s">
        <v>476</v>
      </c>
      <c r="I484" s="3"/>
      <c r="J484" s="3" t="s">
        <v>2295</v>
      </c>
      <c r="L484" s="3"/>
      <c r="M484" s="3" t="s">
        <v>146</v>
      </c>
      <c r="O484" s="3"/>
      <c r="P484" s="3" t="s">
        <v>2306</v>
      </c>
      <c r="R484" s="3"/>
      <c r="S484" s="3" t="s">
        <v>2307</v>
      </c>
      <c r="U484" s="3"/>
      <c r="V484" s="3" t="s">
        <v>2298</v>
      </c>
      <c r="W484">
        <v>20</v>
      </c>
      <c r="X484" s="3"/>
      <c r="Y484" s="3" t="s">
        <v>2299</v>
      </c>
      <c r="Z484">
        <v>20</v>
      </c>
      <c r="AA484" s="3"/>
      <c r="AB484" s="3" t="s">
        <v>2304</v>
      </c>
      <c r="AC484">
        <v>20</v>
      </c>
      <c r="AD484" s="3"/>
      <c r="AE484" s="3" t="s">
        <v>2311</v>
      </c>
      <c r="AF484">
        <v>0</v>
      </c>
      <c r="AG484" s="3"/>
      <c r="AH484" s="3" t="s">
        <v>2310</v>
      </c>
      <c r="AI484">
        <v>0</v>
      </c>
      <c r="AJ484" s="3"/>
      <c r="AK484" s="3"/>
      <c r="AM484" s="3"/>
    </row>
    <row r="485" spans="1:39" x14ac:dyDescent="0.25">
      <c r="A485" s="1">
        <v>43343.495277777802</v>
      </c>
      <c r="B485" s="1">
        <v>43343.496365740699</v>
      </c>
      <c r="C485" s="3" t="s">
        <v>142</v>
      </c>
      <c r="D485" s="3"/>
      <c r="E485">
        <v>100</v>
      </c>
      <c r="F485" s="3"/>
      <c r="G485" s="11" t="s">
        <v>476</v>
      </c>
      <c r="I485" s="3"/>
      <c r="J485" s="3" t="s">
        <v>2295</v>
      </c>
      <c r="L485" s="3"/>
      <c r="M485" s="3" t="s">
        <v>146</v>
      </c>
      <c r="O485" s="3"/>
      <c r="P485" s="3" t="s">
        <v>2306</v>
      </c>
      <c r="R485" s="3"/>
      <c r="S485" s="3" t="s">
        <v>2307</v>
      </c>
      <c r="U485" s="3"/>
      <c r="V485" s="3" t="s">
        <v>2298</v>
      </c>
      <c r="W485">
        <v>20</v>
      </c>
      <c r="X485" s="3"/>
      <c r="Y485" s="3" t="s">
        <v>2299</v>
      </c>
      <c r="Z485">
        <v>20</v>
      </c>
      <c r="AA485" s="3"/>
      <c r="AB485" s="3" t="s">
        <v>2304</v>
      </c>
      <c r="AC485">
        <v>20</v>
      </c>
      <c r="AD485" s="3"/>
      <c r="AE485" s="3" t="s">
        <v>2301</v>
      </c>
      <c r="AF485">
        <v>20</v>
      </c>
      <c r="AG485" s="3"/>
      <c r="AH485" s="3" t="s">
        <v>2302</v>
      </c>
      <c r="AI485">
        <v>20</v>
      </c>
      <c r="AJ485" s="3"/>
      <c r="AK485" s="3"/>
      <c r="AM485" s="3"/>
    </row>
    <row r="486" spans="1:39" x14ac:dyDescent="0.25">
      <c r="A486" s="1">
        <v>43343.496724536999</v>
      </c>
      <c r="B486" s="1">
        <v>43343.497546296298</v>
      </c>
      <c r="C486" s="3" t="s">
        <v>142</v>
      </c>
      <c r="D486" s="3"/>
      <c r="E486">
        <v>80</v>
      </c>
      <c r="F486" s="3"/>
      <c r="G486" s="11" t="s">
        <v>476</v>
      </c>
      <c r="I486" s="3"/>
      <c r="J486" s="3" t="s">
        <v>2295</v>
      </c>
      <c r="L486" s="3"/>
      <c r="M486" s="3" t="s">
        <v>146</v>
      </c>
      <c r="O486" s="3"/>
      <c r="P486" s="3" t="s">
        <v>2306</v>
      </c>
      <c r="R486" s="3"/>
      <c r="S486" s="3" t="s">
        <v>2307</v>
      </c>
      <c r="U486" s="3"/>
      <c r="V486" s="3" t="s">
        <v>2298</v>
      </c>
      <c r="W486">
        <v>20</v>
      </c>
      <c r="X486" s="3"/>
      <c r="Y486" s="3" t="s">
        <v>2299</v>
      </c>
      <c r="Z486">
        <v>20</v>
      </c>
      <c r="AA486" s="3"/>
      <c r="AB486" s="3" t="s">
        <v>2304</v>
      </c>
      <c r="AC486">
        <v>20</v>
      </c>
      <c r="AD486" s="3"/>
      <c r="AE486" s="3" t="s">
        <v>2311</v>
      </c>
      <c r="AF486">
        <v>0</v>
      </c>
      <c r="AG486" s="3"/>
      <c r="AH486" s="3" t="s">
        <v>2302</v>
      </c>
      <c r="AI486">
        <v>20</v>
      </c>
      <c r="AJ486" s="3"/>
      <c r="AK486" s="3"/>
      <c r="AM486" s="3"/>
    </row>
    <row r="487" spans="1:39" x14ac:dyDescent="0.25">
      <c r="A487" s="1">
        <v>43343.4992824074</v>
      </c>
      <c r="B487" s="1">
        <v>43343.5000462963</v>
      </c>
      <c r="C487" s="3" t="s">
        <v>142</v>
      </c>
      <c r="D487" s="3"/>
      <c r="E487">
        <v>60</v>
      </c>
      <c r="F487" s="3"/>
      <c r="G487" s="11" t="s">
        <v>476</v>
      </c>
      <c r="I487" s="3"/>
      <c r="J487" s="3" t="s">
        <v>2295</v>
      </c>
      <c r="L487" s="3"/>
      <c r="M487" s="3" t="s">
        <v>146</v>
      </c>
      <c r="O487" s="3"/>
      <c r="P487" s="3" t="s">
        <v>2347</v>
      </c>
      <c r="R487" s="3"/>
      <c r="S487" s="3" t="s">
        <v>162</v>
      </c>
      <c r="U487" s="3"/>
      <c r="V487" s="3" t="s">
        <v>2298</v>
      </c>
      <c r="W487">
        <v>20</v>
      </c>
      <c r="X487" s="3"/>
      <c r="Y487" s="3" t="s">
        <v>2299</v>
      </c>
      <c r="Z487">
        <v>20</v>
      </c>
      <c r="AA487" s="3"/>
      <c r="AB487" s="3" t="s">
        <v>2300</v>
      </c>
      <c r="AC487">
        <v>0</v>
      </c>
      <c r="AD487" s="3"/>
      <c r="AE487" s="3" t="s">
        <v>2311</v>
      </c>
      <c r="AF487">
        <v>0</v>
      </c>
      <c r="AG487" s="3"/>
      <c r="AH487" s="3" t="s">
        <v>2302</v>
      </c>
      <c r="AI487">
        <v>20</v>
      </c>
      <c r="AJ487" s="3"/>
      <c r="AK487" s="3"/>
      <c r="AM487" s="3"/>
    </row>
    <row r="488" spans="1:39" x14ac:dyDescent="0.25">
      <c r="A488" s="1">
        <v>43343.500798611101</v>
      </c>
      <c r="B488" s="1">
        <v>43343.502789351798</v>
      </c>
      <c r="C488" s="3" t="s">
        <v>142</v>
      </c>
      <c r="D488" s="3"/>
      <c r="E488">
        <v>80</v>
      </c>
      <c r="F488" s="3"/>
      <c r="G488" s="11" t="s">
        <v>476</v>
      </c>
      <c r="I488" s="3"/>
      <c r="J488" s="3" t="s">
        <v>2295</v>
      </c>
      <c r="L488" s="3"/>
      <c r="M488" s="3" t="s">
        <v>146</v>
      </c>
      <c r="O488" s="3"/>
      <c r="P488" s="3" t="s">
        <v>2616</v>
      </c>
      <c r="R488" s="3"/>
      <c r="S488" s="3" t="s">
        <v>2337</v>
      </c>
      <c r="U488" s="3"/>
      <c r="V488" s="3" t="s">
        <v>2298</v>
      </c>
      <c r="W488">
        <v>20</v>
      </c>
      <c r="X488" s="3"/>
      <c r="Y488" s="3" t="s">
        <v>2309</v>
      </c>
      <c r="Z488">
        <v>0</v>
      </c>
      <c r="AA488" s="3"/>
      <c r="AB488" s="3" t="s">
        <v>2304</v>
      </c>
      <c r="AC488">
        <v>20</v>
      </c>
      <c r="AD488" s="3"/>
      <c r="AE488" s="3" t="s">
        <v>2301</v>
      </c>
      <c r="AF488">
        <v>20</v>
      </c>
      <c r="AG488" s="3"/>
      <c r="AH488" s="3" t="s">
        <v>2302</v>
      </c>
      <c r="AI488">
        <v>20</v>
      </c>
      <c r="AJ488" s="3"/>
      <c r="AK488" s="3"/>
      <c r="AM488" s="3"/>
    </row>
    <row r="489" spans="1:39" x14ac:dyDescent="0.25">
      <c r="A489" s="1">
        <v>43343.502199074101</v>
      </c>
      <c r="B489" s="1">
        <v>43343.503379629597</v>
      </c>
      <c r="C489" s="3" t="s">
        <v>142</v>
      </c>
      <c r="D489" s="3"/>
      <c r="E489">
        <v>80</v>
      </c>
      <c r="F489" s="3"/>
      <c r="G489" s="11" t="s">
        <v>487</v>
      </c>
      <c r="I489" s="3"/>
      <c r="J489" s="3" t="s">
        <v>2295</v>
      </c>
      <c r="L489" s="3"/>
      <c r="M489" s="3" t="s">
        <v>146</v>
      </c>
      <c r="O489" s="3"/>
      <c r="P489" s="3" t="s">
        <v>2361</v>
      </c>
      <c r="R489" s="3"/>
      <c r="S489" s="3" t="s">
        <v>2307</v>
      </c>
      <c r="U489" s="3"/>
      <c r="V489" s="3" t="s">
        <v>2298</v>
      </c>
      <c r="W489">
        <v>20</v>
      </c>
      <c r="X489" s="3"/>
      <c r="Y489" s="3" t="s">
        <v>2299</v>
      </c>
      <c r="Z489">
        <v>20</v>
      </c>
      <c r="AA489" s="3"/>
      <c r="AB489" s="3" t="s">
        <v>2304</v>
      </c>
      <c r="AC489">
        <v>20</v>
      </c>
      <c r="AD489" s="3"/>
      <c r="AE489" s="3" t="s">
        <v>2311</v>
      </c>
      <c r="AF489">
        <v>0</v>
      </c>
      <c r="AG489" s="3"/>
      <c r="AH489" s="3" t="s">
        <v>2302</v>
      </c>
      <c r="AI489">
        <v>20</v>
      </c>
      <c r="AJ489" s="3"/>
      <c r="AK489" s="3"/>
      <c r="AM489" s="3"/>
    </row>
    <row r="490" spans="1:39" x14ac:dyDescent="0.25">
      <c r="A490" s="1">
        <v>43343.537048611099</v>
      </c>
      <c r="B490" s="1">
        <v>43343.537812499999</v>
      </c>
      <c r="C490" s="3" t="s">
        <v>142</v>
      </c>
      <c r="D490" s="3"/>
      <c r="E490">
        <v>100</v>
      </c>
      <c r="F490" s="3"/>
      <c r="G490" s="11" t="s">
        <v>479</v>
      </c>
      <c r="I490" s="3"/>
      <c r="J490" s="3" t="s">
        <v>2295</v>
      </c>
      <c r="L490" s="3"/>
      <c r="M490" s="3" t="s">
        <v>146</v>
      </c>
      <c r="O490" s="3"/>
      <c r="P490" s="3" t="s">
        <v>2617</v>
      </c>
      <c r="R490" s="3"/>
      <c r="S490" s="3" t="s">
        <v>2337</v>
      </c>
      <c r="U490" s="3"/>
      <c r="V490" s="3" t="s">
        <v>2298</v>
      </c>
      <c r="W490">
        <v>20</v>
      </c>
      <c r="X490" s="3"/>
      <c r="Y490" s="3" t="s">
        <v>2299</v>
      </c>
      <c r="Z490">
        <v>20</v>
      </c>
      <c r="AA490" s="3"/>
      <c r="AB490" s="3" t="s">
        <v>2304</v>
      </c>
      <c r="AC490">
        <v>20</v>
      </c>
      <c r="AD490" s="3"/>
      <c r="AE490" s="3" t="s">
        <v>2301</v>
      </c>
      <c r="AF490">
        <v>20</v>
      </c>
      <c r="AG490" s="3"/>
      <c r="AH490" s="3" t="s">
        <v>2302</v>
      </c>
      <c r="AI490">
        <v>20</v>
      </c>
      <c r="AJ490" s="3"/>
      <c r="AK490" s="3"/>
      <c r="AM490" s="3"/>
    </row>
    <row r="491" spans="1:39" x14ac:dyDescent="0.25">
      <c r="A491" s="1">
        <v>43343.539976851796</v>
      </c>
      <c r="B491" s="1">
        <v>43343.540648148097</v>
      </c>
      <c r="C491" s="3" t="s">
        <v>142</v>
      </c>
      <c r="D491" s="3"/>
      <c r="E491">
        <v>60</v>
      </c>
      <c r="F491" s="3"/>
      <c r="G491" s="11" t="s">
        <v>479</v>
      </c>
      <c r="I491" s="3"/>
      <c r="J491" s="3" t="s">
        <v>2295</v>
      </c>
      <c r="L491" s="3"/>
      <c r="M491" s="3" t="s">
        <v>146</v>
      </c>
      <c r="O491" s="3"/>
      <c r="P491" s="3" t="s">
        <v>2617</v>
      </c>
      <c r="R491" s="3"/>
      <c r="S491" s="3" t="s">
        <v>2337</v>
      </c>
      <c r="U491" s="3"/>
      <c r="V491" s="3" t="s">
        <v>2298</v>
      </c>
      <c r="W491">
        <v>20</v>
      </c>
      <c r="X491" s="3"/>
      <c r="Y491" s="3" t="s">
        <v>2299</v>
      </c>
      <c r="Z491">
        <v>20</v>
      </c>
      <c r="AA491" s="3"/>
      <c r="AB491" s="3" t="s">
        <v>2300</v>
      </c>
      <c r="AC491">
        <v>0</v>
      </c>
      <c r="AD491" s="3"/>
      <c r="AE491" s="3" t="s">
        <v>2311</v>
      </c>
      <c r="AF491">
        <v>0</v>
      </c>
      <c r="AG491" s="3"/>
      <c r="AH491" s="3" t="s">
        <v>2302</v>
      </c>
      <c r="AI491">
        <v>20</v>
      </c>
      <c r="AJ491" s="3"/>
      <c r="AK491" s="3"/>
      <c r="AM491" s="3"/>
    </row>
    <row r="492" spans="1:39" x14ac:dyDescent="0.25">
      <c r="A492" s="1">
        <v>43343.540787037004</v>
      </c>
      <c r="B492" s="1">
        <v>43343.541238425903</v>
      </c>
      <c r="C492" s="3" t="s">
        <v>142</v>
      </c>
      <c r="D492" s="3"/>
      <c r="E492">
        <v>100</v>
      </c>
      <c r="F492" s="3"/>
      <c r="G492" s="11" t="s">
        <v>479</v>
      </c>
      <c r="I492" s="3"/>
      <c r="J492" s="3" t="s">
        <v>2295</v>
      </c>
      <c r="L492" s="3"/>
      <c r="M492" s="3" t="s">
        <v>146</v>
      </c>
      <c r="O492" s="3"/>
      <c r="P492" s="3" t="s">
        <v>2617</v>
      </c>
      <c r="R492" s="3"/>
      <c r="S492" s="3" t="s">
        <v>2337</v>
      </c>
      <c r="U492" s="3"/>
      <c r="V492" s="3" t="s">
        <v>2298</v>
      </c>
      <c r="W492">
        <v>20</v>
      </c>
      <c r="X492" s="3"/>
      <c r="Y492" s="3" t="s">
        <v>2299</v>
      </c>
      <c r="Z492">
        <v>20</v>
      </c>
      <c r="AA492" s="3"/>
      <c r="AB492" s="3" t="s">
        <v>2304</v>
      </c>
      <c r="AC492">
        <v>20</v>
      </c>
      <c r="AD492" s="3"/>
      <c r="AE492" s="3" t="s">
        <v>2301</v>
      </c>
      <c r="AF492">
        <v>20</v>
      </c>
      <c r="AG492" s="3"/>
      <c r="AH492" s="3" t="s">
        <v>2302</v>
      </c>
      <c r="AI492">
        <v>20</v>
      </c>
      <c r="AJ492" s="3"/>
      <c r="AK492" s="3"/>
      <c r="AM492" s="3"/>
    </row>
    <row r="493" spans="1:39" x14ac:dyDescent="0.25">
      <c r="A493" s="1">
        <v>43343.548750000002</v>
      </c>
      <c r="B493" s="1">
        <v>43343.549201388902</v>
      </c>
      <c r="C493" s="3" t="s">
        <v>142</v>
      </c>
      <c r="D493" s="3"/>
      <c r="E493">
        <v>100</v>
      </c>
      <c r="F493" s="3"/>
      <c r="G493" s="11" t="s">
        <v>479</v>
      </c>
      <c r="I493" s="3"/>
      <c r="J493" s="3" t="s">
        <v>2295</v>
      </c>
      <c r="L493" s="3"/>
      <c r="M493" s="3" t="s">
        <v>146</v>
      </c>
      <c r="O493" s="3"/>
      <c r="P493" s="3" t="s">
        <v>2340</v>
      </c>
      <c r="R493" s="3"/>
      <c r="S493" s="3" t="s">
        <v>2337</v>
      </c>
      <c r="U493" s="3"/>
      <c r="V493" s="3" t="s">
        <v>2298</v>
      </c>
      <c r="W493">
        <v>20</v>
      </c>
      <c r="X493" s="3"/>
      <c r="Y493" s="3" t="s">
        <v>2299</v>
      </c>
      <c r="Z493">
        <v>20</v>
      </c>
      <c r="AA493" s="3"/>
      <c r="AB493" s="3" t="s">
        <v>2304</v>
      </c>
      <c r="AC493">
        <v>20</v>
      </c>
      <c r="AD493" s="3"/>
      <c r="AE493" s="3" t="s">
        <v>2301</v>
      </c>
      <c r="AF493">
        <v>20</v>
      </c>
      <c r="AG493" s="3"/>
      <c r="AH493" s="3" t="s">
        <v>2302</v>
      </c>
      <c r="AI493">
        <v>20</v>
      </c>
      <c r="AJ493" s="3"/>
      <c r="AK493" s="3"/>
      <c r="AM493" s="3"/>
    </row>
    <row r="494" spans="1:39" x14ac:dyDescent="0.25">
      <c r="A494" s="1">
        <v>43343.5493055556</v>
      </c>
      <c r="B494" s="1">
        <v>43343.549710648098</v>
      </c>
      <c r="C494" s="3" t="s">
        <v>142</v>
      </c>
      <c r="D494" s="3"/>
      <c r="E494">
        <v>80</v>
      </c>
      <c r="F494" s="3"/>
      <c r="G494" s="11" t="s">
        <v>479</v>
      </c>
      <c r="I494" s="3"/>
      <c r="J494" s="3" t="s">
        <v>2295</v>
      </c>
      <c r="L494" s="3"/>
      <c r="M494" s="3" t="s">
        <v>146</v>
      </c>
      <c r="O494" s="3"/>
      <c r="P494" s="3" t="s">
        <v>2499</v>
      </c>
      <c r="R494" s="3"/>
      <c r="S494" s="3" t="s">
        <v>2337</v>
      </c>
      <c r="U494" s="3"/>
      <c r="V494" s="3" t="s">
        <v>2298</v>
      </c>
      <c r="W494">
        <v>20</v>
      </c>
      <c r="X494" s="3"/>
      <c r="Y494" s="3" t="s">
        <v>2299</v>
      </c>
      <c r="Z494">
        <v>20</v>
      </c>
      <c r="AA494" s="3"/>
      <c r="AB494" s="3" t="s">
        <v>2304</v>
      </c>
      <c r="AC494">
        <v>20</v>
      </c>
      <c r="AD494" s="3"/>
      <c r="AE494" s="3" t="s">
        <v>2301</v>
      </c>
      <c r="AF494">
        <v>20</v>
      </c>
      <c r="AG494" s="3"/>
      <c r="AH494" s="3" t="s">
        <v>2312</v>
      </c>
      <c r="AI494">
        <v>0</v>
      </c>
      <c r="AJ494" s="3"/>
      <c r="AK494" s="3"/>
      <c r="AM494" s="3"/>
    </row>
    <row r="495" spans="1:39" x14ac:dyDescent="0.25">
      <c r="A495" s="1">
        <v>43343.549803240698</v>
      </c>
      <c r="B495" s="1">
        <v>43343.550370370402</v>
      </c>
      <c r="C495" s="3" t="s">
        <v>142</v>
      </c>
      <c r="D495" s="3"/>
      <c r="E495">
        <v>100</v>
      </c>
      <c r="F495" s="3"/>
      <c r="G495" s="11" t="s">
        <v>479</v>
      </c>
      <c r="I495" s="3"/>
      <c r="J495" s="3" t="s">
        <v>2295</v>
      </c>
      <c r="L495" s="3"/>
      <c r="M495" s="3" t="s">
        <v>146</v>
      </c>
      <c r="O495" s="3"/>
      <c r="P495" s="3" t="s">
        <v>2499</v>
      </c>
      <c r="R495" s="3"/>
      <c r="S495" s="3" t="s">
        <v>2337</v>
      </c>
      <c r="U495" s="3"/>
      <c r="V495" s="3" t="s">
        <v>2298</v>
      </c>
      <c r="W495">
        <v>20</v>
      </c>
      <c r="X495" s="3"/>
      <c r="Y495" s="3" t="s">
        <v>2299</v>
      </c>
      <c r="Z495">
        <v>20</v>
      </c>
      <c r="AA495" s="3"/>
      <c r="AB495" s="3" t="s">
        <v>2304</v>
      </c>
      <c r="AC495">
        <v>20</v>
      </c>
      <c r="AD495" s="3"/>
      <c r="AE495" s="3" t="s">
        <v>2301</v>
      </c>
      <c r="AF495">
        <v>20</v>
      </c>
      <c r="AG495" s="3"/>
      <c r="AH495" s="3" t="s">
        <v>2302</v>
      </c>
      <c r="AI495">
        <v>20</v>
      </c>
      <c r="AJ495" s="3"/>
      <c r="AK495" s="3"/>
      <c r="AM495" s="3"/>
    </row>
    <row r="496" spans="1:39" x14ac:dyDescent="0.25">
      <c r="A496" s="1">
        <v>43343.563611111102</v>
      </c>
      <c r="B496" s="1">
        <v>43343.564814814803</v>
      </c>
      <c r="C496" s="3" t="s">
        <v>142</v>
      </c>
      <c r="D496" s="3"/>
      <c r="E496">
        <v>60</v>
      </c>
      <c r="F496" s="3"/>
      <c r="G496" s="11" t="s">
        <v>472</v>
      </c>
      <c r="I496" s="3"/>
      <c r="J496" s="3" t="s">
        <v>2295</v>
      </c>
      <c r="L496" s="3"/>
      <c r="M496" s="3" t="s">
        <v>197</v>
      </c>
      <c r="O496" s="3"/>
      <c r="P496" s="3" t="s">
        <v>2618</v>
      </c>
      <c r="R496" s="3"/>
      <c r="S496" s="3" t="s">
        <v>171</v>
      </c>
      <c r="U496" s="3"/>
      <c r="V496" s="3" t="s">
        <v>2298</v>
      </c>
      <c r="W496">
        <v>20</v>
      </c>
      <c r="X496" s="3"/>
      <c r="Y496" s="3" t="s">
        <v>2309</v>
      </c>
      <c r="Z496">
        <v>0</v>
      </c>
      <c r="AA496" s="3"/>
      <c r="AB496" s="3" t="s">
        <v>2304</v>
      </c>
      <c r="AC496">
        <v>20</v>
      </c>
      <c r="AD496" s="3"/>
      <c r="AE496" s="3" t="s">
        <v>2301</v>
      </c>
      <c r="AF496">
        <v>20</v>
      </c>
      <c r="AG496" s="3"/>
      <c r="AH496" s="3" t="s">
        <v>2310</v>
      </c>
      <c r="AI496">
        <v>0</v>
      </c>
      <c r="AJ496" s="3"/>
      <c r="AK496" s="3"/>
      <c r="AM496" s="3"/>
    </row>
    <row r="497" spans="1:39" x14ac:dyDescent="0.25">
      <c r="A497" s="1">
        <v>43343.571608796301</v>
      </c>
      <c r="B497" s="1">
        <v>43343.572592592602</v>
      </c>
      <c r="C497" s="3" t="s">
        <v>142</v>
      </c>
      <c r="D497" s="3"/>
      <c r="E497">
        <v>60</v>
      </c>
      <c r="F497" s="3"/>
      <c r="G497" s="11" t="s">
        <v>493</v>
      </c>
      <c r="I497" s="3"/>
      <c r="J497" s="3" t="s">
        <v>2295</v>
      </c>
      <c r="L497" s="3"/>
      <c r="M497" s="3" t="s">
        <v>146</v>
      </c>
      <c r="O497" s="3"/>
      <c r="P497" s="3" t="s">
        <v>2461</v>
      </c>
      <c r="R497" s="3"/>
      <c r="S497" s="3" t="s">
        <v>339</v>
      </c>
      <c r="U497" s="3"/>
      <c r="V497" s="3" t="s">
        <v>2298</v>
      </c>
      <c r="W497">
        <v>20</v>
      </c>
      <c r="X497" s="3"/>
      <c r="Y497" s="3" t="s">
        <v>2299</v>
      </c>
      <c r="Z497">
        <v>20</v>
      </c>
      <c r="AA497" s="3"/>
      <c r="AB497" s="3" t="s">
        <v>2304</v>
      </c>
      <c r="AC497">
        <v>20</v>
      </c>
      <c r="AD497" s="3"/>
      <c r="AE497" s="3" t="s">
        <v>2311</v>
      </c>
      <c r="AF497">
        <v>0</v>
      </c>
      <c r="AG497" s="3"/>
      <c r="AH497" s="3" t="s">
        <v>2310</v>
      </c>
      <c r="AI497">
        <v>0</v>
      </c>
      <c r="AJ497" s="3"/>
      <c r="AK497" s="3"/>
      <c r="AM497" s="3"/>
    </row>
    <row r="498" spans="1:39" x14ac:dyDescent="0.25">
      <c r="A498" s="1">
        <v>43343.5727430556</v>
      </c>
      <c r="B498" s="1">
        <v>43343.573541666701</v>
      </c>
      <c r="C498" s="3" t="s">
        <v>142</v>
      </c>
      <c r="D498" s="3"/>
      <c r="E498">
        <v>80</v>
      </c>
      <c r="F498" s="3"/>
      <c r="G498" s="11" t="s">
        <v>493</v>
      </c>
      <c r="I498" s="3"/>
      <c r="J498" s="3" t="s">
        <v>2295</v>
      </c>
      <c r="L498" s="3"/>
      <c r="M498" s="3" t="s">
        <v>146</v>
      </c>
      <c r="O498" s="3"/>
      <c r="P498" s="3" t="s">
        <v>2461</v>
      </c>
      <c r="R498" s="3"/>
      <c r="S498" s="3" t="s">
        <v>2376</v>
      </c>
      <c r="U498" s="3"/>
      <c r="V498" s="3" t="s">
        <v>2298</v>
      </c>
      <c r="W498">
        <v>20</v>
      </c>
      <c r="X498" s="3"/>
      <c r="Y498" s="3" t="s">
        <v>2299</v>
      </c>
      <c r="Z498">
        <v>20</v>
      </c>
      <c r="AA498" s="3"/>
      <c r="AB498" s="3" t="s">
        <v>2304</v>
      </c>
      <c r="AC498">
        <v>20</v>
      </c>
      <c r="AD498" s="3"/>
      <c r="AE498" s="3" t="s">
        <v>2311</v>
      </c>
      <c r="AF498">
        <v>0</v>
      </c>
      <c r="AG498" s="3"/>
      <c r="AH498" s="3" t="s">
        <v>2302</v>
      </c>
      <c r="AI498">
        <v>20</v>
      </c>
      <c r="AJ498" s="3"/>
      <c r="AK498" s="3"/>
      <c r="AM498" s="3"/>
    </row>
    <row r="499" spans="1:39" x14ac:dyDescent="0.25">
      <c r="A499" s="1">
        <v>43343.573715277802</v>
      </c>
      <c r="B499" s="1">
        <v>43343.575474537</v>
      </c>
      <c r="C499" s="3" t="s">
        <v>142</v>
      </c>
      <c r="D499" s="3"/>
      <c r="E499">
        <v>100</v>
      </c>
      <c r="F499" s="3"/>
      <c r="G499" s="11" t="s">
        <v>493</v>
      </c>
      <c r="I499" s="3"/>
      <c r="J499" s="3" t="s">
        <v>2295</v>
      </c>
      <c r="L499" s="3"/>
      <c r="M499" s="3" t="s">
        <v>146</v>
      </c>
      <c r="O499" s="3"/>
      <c r="P499" s="3" t="s">
        <v>2619</v>
      </c>
      <c r="R499" s="3"/>
      <c r="S499" s="3" t="s">
        <v>2418</v>
      </c>
      <c r="U499" s="3"/>
      <c r="V499" s="3" t="s">
        <v>2298</v>
      </c>
      <c r="W499">
        <v>20</v>
      </c>
      <c r="X499" s="3"/>
      <c r="Y499" s="3" t="s">
        <v>2299</v>
      </c>
      <c r="Z499">
        <v>20</v>
      </c>
      <c r="AA499" s="3"/>
      <c r="AB499" s="3" t="s">
        <v>2304</v>
      </c>
      <c r="AC499">
        <v>20</v>
      </c>
      <c r="AD499" s="3"/>
      <c r="AE499" s="3" t="s">
        <v>2301</v>
      </c>
      <c r="AF499">
        <v>20</v>
      </c>
      <c r="AG499" s="3"/>
      <c r="AH499" s="3" t="s">
        <v>2302</v>
      </c>
      <c r="AI499">
        <v>20</v>
      </c>
      <c r="AJ499" s="3"/>
      <c r="AK499" s="3" t="s">
        <v>2620</v>
      </c>
      <c r="AM499" s="3"/>
    </row>
    <row r="500" spans="1:39" x14ac:dyDescent="0.25">
      <c r="A500" s="1">
        <v>43343.575567129599</v>
      </c>
      <c r="B500" s="1">
        <v>43343.576064814799</v>
      </c>
      <c r="C500" s="3" t="s">
        <v>142</v>
      </c>
      <c r="D500" s="3"/>
      <c r="E500">
        <v>60</v>
      </c>
      <c r="F500" s="3"/>
      <c r="G500" s="11" t="s">
        <v>493</v>
      </c>
      <c r="I500" s="3"/>
      <c r="J500" s="3" t="s">
        <v>2295</v>
      </c>
      <c r="L500" s="3"/>
      <c r="M500" s="3" t="s">
        <v>146</v>
      </c>
      <c r="O500" s="3"/>
      <c r="P500" s="3" t="s">
        <v>2461</v>
      </c>
      <c r="R500" s="3"/>
      <c r="S500" s="3" t="s">
        <v>2434</v>
      </c>
      <c r="U500" s="3"/>
      <c r="V500" s="3" t="s">
        <v>2298</v>
      </c>
      <c r="W500">
        <v>20</v>
      </c>
      <c r="X500" s="3"/>
      <c r="Y500" s="3" t="s">
        <v>2353</v>
      </c>
      <c r="Z500">
        <v>0</v>
      </c>
      <c r="AA500" s="3"/>
      <c r="AB500" s="3" t="s">
        <v>2304</v>
      </c>
      <c r="AC500">
        <v>20</v>
      </c>
      <c r="AD500" s="3"/>
      <c r="AE500" s="3" t="s">
        <v>2301</v>
      </c>
      <c r="AF500">
        <v>20</v>
      </c>
      <c r="AG500" s="3"/>
      <c r="AH500" s="3" t="s">
        <v>2310</v>
      </c>
      <c r="AI500">
        <v>0</v>
      </c>
      <c r="AJ500" s="3"/>
      <c r="AK500" s="3"/>
      <c r="AM500" s="3"/>
    </row>
    <row r="501" spans="1:39" x14ac:dyDescent="0.25">
      <c r="A501" s="1">
        <v>43343.576307870397</v>
      </c>
      <c r="B501" s="1">
        <v>43343.579675925903</v>
      </c>
      <c r="C501" s="3" t="s">
        <v>142</v>
      </c>
      <c r="D501" s="3"/>
      <c r="E501">
        <v>100</v>
      </c>
      <c r="F501" s="3"/>
      <c r="G501" s="11" t="s">
        <v>493</v>
      </c>
      <c r="I501" s="3"/>
      <c r="J501" s="3" t="s">
        <v>2295</v>
      </c>
      <c r="L501" s="3"/>
      <c r="M501" s="3" t="s">
        <v>146</v>
      </c>
      <c r="O501" s="3"/>
      <c r="P501" s="3" t="s">
        <v>2519</v>
      </c>
      <c r="R501" s="3"/>
      <c r="S501" s="3" t="s">
        <v>2322</v>
      </c>
      <c r="U501" s="3"/>
      <c r="V501" s="3" t="s">
        <v>2298</v>
      </c>
      <c r="W501">
        <v>20</v>
      </c>
      <c r="X501" s="3"/>
      <c r="Y501" s="3" t="s">
        <v>2299</v>
      </c>
      <c r="Z501">
        <v>20</v>
      </c>
      <c r="AA501" s="3"/>
      <c r="AB501" s="3" t="s">
        <v>2304</v>
      </c>
      <c r="AC501">
        <v>20</v>
      </c>
      <c r="AD501" s="3"/>
      <c r="AE501" s="3" t="s">
        <v>2301</v>
      </c>
      <c r="AF501">
        <v>20</v>
      </c>
      <c r="AG501" s="3"/>
      <c r="AH501" s="3" t="s">
        <v>2302</v>
      </c>
      <c r="AI501">
        <v>20</v>
      </c>
      <c r="AJ501" s="3"/>
      <c r="AK501" s="3" t="s">
        <v>2621</v>
      </c>
      <c r="AM501" s="3"/>
    </row>
    <row r="502" spans="1:39" x14ac:dyDescent="0.25">
      <c r="A502" s="1">
        <v>43343.5797916667</v>
      </c>
      <c r="B502" s="1">
        <v>43343.580659722204</v>
      </c>
      <c r="C502" s="3" t="s">
        <v>142</v>
      </c>
      <c r="D502" s="3"/>
      <c r="E502">
        <v>60</v>
      </c>
      <c r="F502" s="3"/>
      <c r="G502" s="11" t="s">
        <v>493</v>
      </c>
      <c r="I502" s="3"/>
      <c r="J502" s="3" t="s">
        <v>2295</v>
      </c>
      <c r="L502" s="3"/>
      <c r="M502" s="3" t="s">
        <v>146</v>
      </c>
      <c r="O502" s="3"/>
      <c r="P502" s="3" t="s">
        <v>2622</v>
      </c>
      <c r="R502" s="3"/>
      <c r="S502" s="3" t="s">
        <v>2418</v>
      </c>
      <c r="U502" s="3"/>
      <c r="V502" s="3" t="s">
        <v>2373</v>
      </c>
      <c r="W502">
        <v>0</v>
      </c>
      <c r="X502" s="3"/>
      <c r="Y502" s="3" t="s">
        <v>2299</v>
      </c>
      <c r="Z502">
        <v>20</v>
      </c>
      <c r="AA502" s="3"/>
      <c r="AB502" s="3" t="s">
        <v>2304</v>
      </c>
      <c r="AC502">
        <v>20</v>
      </c>
      <c r="AD502" s="3"/>
      <c r="AE502" s="3" t="s">
        <v>2301</v>
      </c>
      <c r="AF502">
        <v>20</v>
      </c>
      <c r="AG502" s="3"/>
      <c r="AH502" s="3" t="s">
        <v>2310</v>
      </c>
      <c r="AI502">
        <v>0</v>
      </c>
      <c r="AJ502" s="3"/>
      <c r="AK502" s="3"/>
      <c r="AM502" s="3"/>
    </row>
    <row r="503" spans="1:39" x14ac:dyDescent="0.25">
      <c r="A503" s="1">
        <v>43343.580856481502</v>
      </c>
      <c r="B503" s="1">
        <v>43343.581678240698</v>
      </c>
      <c r="C503" s="3" t="s">
        <v>142</v>
      </c>
      <c r="D503" s="3"/>
      <c r="E503">
        <v>40</v>
      </c>
      <c r="F503" s="3"/>
      <c r="G503" s="11" t="s">
        <v>493</v>
      </c>
      <c r="I503" s="3"/>
      <c r="J503" s="3" t="s">
        <v>2295</v>
      </c>
      <c r="L503" s="3"/>
      <c r="M503" s="3" t="s">
        <v>146</v>
      </c>
      <c r="O503" s="3"/>
      <c r="P503" s="3" t="s">
        <v>2623</v>
      </c>
      <c r="R503" s="3"/>
      <c r="S503" s="3" t="s">
        <v>2337</v>
      </c>
      <c r="U503" s="3"/>
      <c r="V503" s="3" t="s">
        <v>2373</v>
      </c>
      <c r="W503">
        <v>0</v>
      </c>
      <c r="X503" s="3"/>
      <c r="Y503" s="3" t="s">
        <v>2299</v>
      </c>
      <c r="Z503">
        <v>20</v>
      </c>
      <c r="AA503" s="3"/>
      <c r="AB503" s="3" t="s">
        <v>2304</v>
      </c>
      <c r="AC503">
        <v>20</v>
      </c>
      <c r="AD503" s="3"/>
      <c r="AE503" s="3" t="s">
        <v>2311</v>
      </c>
      <c r="AF503">
        <v>0</v>
      </c>
      <c r="AG503" s="3"/>
      <c r="AH503" s="3" t="s">
        <v>2310</v>
      </c>
      <c r="AI503">
        <v>0</v>
      </c>
      <c r="AJ503" s="3"/>
      <c r="AK503" s="3"/>
      <c r="AM503" s="3"/>
    </row>
    <row r="504" spans="1:39" x14ac:dyDescent="0.25">
      <c r="A504" s="1">
        <v>43343.649143518502</v>
      </c>
      <c r="B504" s="1">
        <v>43343.653391203698</v>
      </c>
      <c r="C504" s="3" t="s">
        <v>142</v>
      </c>
      <c r="D504" s="3"/>
      <c r="E504">
        <v>100</v>
      </c>
      <c r="F504" s="3"/>
      <c r="G504" s="11" t="s">
        <v>468</v>
      </c>
      <c r="I504" s="3"/>
      <c r="J504" s="3" t="s">
        <v>2295</v>
      </c>
      <c r="L504" s="3"/>
      <c r="M504" s="3" t="s">
        <v>197</v>
      </c>
      <c r="O504" s="3"/>
      <c r="P504" s="3" t="s">
        <v>2624</v>
      </c>
      <c r="R504" s="3"/>
      <c r="S504" s="3" t="s">
        <v>1206</v>
      </c>
      <c r="U504" s="3"/>
      <c r="V504" s="3" t="s">
        <v>2298</v>
      </c>
      <c r="W504">
        <v>20</v>
      </c>
      <c r="X504" s="3"/>
      <c r="Y504" s="3" t="s">
        <v>2299</v>
      </c>
      <c r="Z504">
        <v>20</v>
      </c>
      <c r="AA504" s="3"/>
      <c r="AB504" s="3" t="s">
        <v>2304</v>
      </c>
      <c r="AC504">
        <v>20</v>
      </c>
      <c r="AD504" s="3"/>
      <c r="AE504" s="3" t="s">
        <v>2301</v>
      </c>
      <c r="AF504">
        <v>20</v>
      </c>
      <c r="AG504" s="3"/>
      <c r="AH504" s="3" t="s">
        <v>2302</v>
      </c>
      <c r="AI504">
        <v>20</v>
      </c>
      <c r="AJ504" s="3"/>
      <c r="AK504" s="3"/>
      <c r="AM504" s="3"/>
    </row>
    <row r="505" spans="1:39" x14ac:dyDescent="0.25">
      <c r="A505" s="1">
        <v>43345.3101157407</v>
      </c>
      <c r="B505" s="1">
        <v>43345.311666666697</v>
      </c>
      <c r="C505" s="3" t="s">
        <v>142</v>
      </c>
      <c r="D505" s="3"/>
      <c r="E505">
        <v>100</v>
      </c>
      <c r="F505" s="3"/>
      <c r="G505" s="11" t="s">
        <v>502</v>
      </c>
      <c r="I505" s="3"/>
      <c r="J505" s="3" t="s">
        <v>2295</v>
      </c>
      <c r="L505" s="3"/>
      <c r="M505" s="3" t="s">
        <v>197</v>
      </c>
      <c r="O505" s="3"/>
      <c r="P505" s="3" t="s">
        <v>2476</v>
      </c>
      <c r="R505" s="3"/>
      <c r="S505" s="3" t="s">
        <v>2406</v>
      </c>
      <c r="U505" s="3"/>
      <c r="V505" s="3" t="s">
        <v>2298</v>
      </c>
      <c r="W505">
        <v>20</v>
      </c>
      <c r="X505" s="3"/>
      <c r="Y505" s="3" t="s">
        <v>2299</v>
      </c>
      <c r="Z505">
        <v>20</v>
      </c>
      <c r="AA505" s="3"/>
      <c r="AB505" s="3" t="s">
        <v>2304</v>
      </c>
      <c r="AC505">
        <v>20</v>
      </c>
      <c r="AD505" s="3"/>
      <c r="AE505" s="3" t="s">
        <v>2301</v>
      </c>
      <c r="AF505">
        <v>20</v>
      </c>
      <c r="AG505" s="3"/>
      <c r="AH505" s="3" t="s">
        <v>2302</v>
      </c>
      <c r="AI505">
        <v>20</v>
      </c>
      <c r="AJ505" s="3"/>
      <c r="AK505" s="3"/>
      <c r="AM505" s="3"/>
    </row>
    <row r="506" spans="1:39" x14ac:dyDescent="0.25">
      <c r="A506" s="1">
        <v>43345.312175925901</v>
      </c>
      <c r="B506" s="1">
        <v>43345.313518518502</v>
      </c>
      <c r="C506" s="3" t="s">
        <v>142</v>
      </c>
      <c r="D506" s="3"/>
      <c r="E506">
        <v>80</v>
      </c>
      <c r="F506" s="3"/>
      <c r="G506" s="11" t="s">
        <v>502</v>
      </c>
      <c r="I506" s="3"/>
      <c r="J506" s="3" t="s">
        <v>2295</v>
      </c>
      <c r="L506" s="3"/>
      <c r="M506" s="3" t="s">
        <v>197</v>
      </c>
      <c r="O506" s="3"/>
      <c r="P506" s="3" t="s">
        <v>2476</v>
      </c>
      <c r="R506" s="3"/>
      <c r="S506" s="3" t="s">
        <v>339</v>
      </c>
      <c r="U506" s="3"/>
      <c r="V506" s="3" t="s">
        <v>2298</v>
      </c>
      <c r="W506">
        <v>20</v>
      </c>
      <c r="X506" s="3"/>
      <c r="Y506" s="3" t="s">
        <v>2299</v>
      </c>
      <c r="Z506">
        <v>20</v>
      </c>
      <c r="AA506" s="3"/>
      <c r="AB506" s="3" t="s">
        <v>2300</v>
      </c>
      <c r="AC506">
        <v>0</v>
      </c>
      <c r="AD506" s="3"/>
      <c r="AE506" s="3" t="s">
        <v>2301</v>
      </c>
      <c r="AF506">
        <v>20</v>
      </c>
      <c r="AG506" s="3"/>
      <c r="AH506" s="3" t="s">
        <v>2302</v>
      </c>
      <c r="AI506">
        <v>20</v>
      </c>
      <c r="AJ506" s="3"/>
      <c r="AK506" s="3"/>
      <c r="AM506" s="3"/>
    </row>
    <row r="507" spans="1:39" x14ac:dyDescent="0.25">
      <c r="A507" s="1">
        <v>43345.313842592601</v>
      </c>
      <c r="B507" s="1">
        <v>43345.315405092602</v>
      </c>
      <c r="C507" s="3" t="s">
        <v>142</v>
      </c>
      <c r="D507" s="3"/>
      <c r="E507">
        <v>100</v>
      </c>
      <c r="F507" s="3"/>
      <c r="G507" s="11" t="s">
        <v>502</v>
      </c>
      <c r="I507" s="3"/>
      <c r="J507" s="3" t="s">
        <v>2295</v>
      </c>
      <c r="L507" s="3"/>
      <c r="M507" s="3" t="s">
        <v>197</v>
      </c>
      <c r="O507" s="3"/>
      <c r="P507" s="3" t="s">
        <v>2484</v>
      </c>
      <c r="R507" s="3"/>
      <c r="S507" s="3" t="s">
        <v>2356</v>
      </c>
      <c r="U507" s="3"/>
      <c r="V507" s="3" t="s">
        <v>2298</v>
      </c>
      <c r="W507">
        <v>20</v>
      </c>
      <c r="X507" s="3"/>
      <c r="Y507" s="3" t="s">
        <v>2299</v>
      </c>
      <c r="Z507">
        <v>20</v>
      </c>
      <c r="AA507" s="3"/>
      <c r="AB507" s="3" t="s">
        <v>2304</v>
      </c>
      <c r="AC507">
        <v>20</v>
      </c>
      <c r="AD507" s="3"/>
      <c r="AE507" s="3" t="s">
        <v>2301</v>
      </c>
      <c r="AF507">
        <v>20</v>
      </c>
      <c r="AG507" s="3"/>
      <c r="AH507" s="3" t="s">
        <v>2302</v>
      </c>
      <c r="AI507">
        <v>20</v>
      </c>
      <c r="AJ507" s="3"/>
      <c r="AK507" s="3"/>
      <c r="AM507" s="3"/>
    </row>
    <row r="508" spans="1:39" x14ac:dyDescent="0.25">
      <c r="A508" s="1">
        <v>43345.315486111103</v>
      </c>
      <c r="B508" s="1">
        <v>43345.316504629598</v>
      </c>
      <c r="C508" s="3" t="s">
        <v>142</v>
      </c>
      <c r="D508" s="3"/>
      <c r="E508">
        <v>80</v>
      </c>
      <c r="F508" s="3"/>
      <c r="G508" s="11" t="s">
        <v>502</v>
      </c>
      <c r="I508" s="3"/>
      <c r="J508" s="3" t="s">
        <v>2295</v>
      </c>
      <c r="L508" s="3"/>
      <c r="M508" s="3" t="s">
        <v>197</v>
      </c>
      <c r="O508" s="3"/>
      <c r="P508" s="3" t="s">
        <v>2531</v>
      </c>
      <c r="R508" s="3"/>
      <c r="S508" s="3" t="s">
        <v>2356</v>
      </c>
      <c r="U508" s="3"/>
      <c r="V508" s="3" t="s">
        <v>2298</v>
      </c>
      <c r="W508">
        <v>20</v>
      </c>
      <c r="X508" s="3"/>
      <c r="Y508" s="3" t="s">
        <v>2299</v>
      </c>
      <c r="Z508">
        <v>20</v>
      </c>
      <c r="AA508" s="3"/>
      <c r="AB508" s="3" t="s">
        <v>2300</v>
      </c>
      <c r="AC508">
        <v>0</v>
      </c>
      <c r="AD508" s="3"/>
      <c r="AE508" s="3" t="s">
        <v>2301</v>
      </c>
      <c r="AF508">
        <v>20</v>
      </c>
      <c r="AG508" s="3"/>
      <c r="AH508" s="3" t="s">
        <v>2302</v>
      </c>
      <c r="AI508">
        <v>20</v>
      </c>
      <c r="AJ508" s="3"/>
      <c r="AK508" s="3"/>
      <c r="AM508" s="3"/>
    </row>
    <row r="509" spans="1:39" x14ac:dyDescent="0.25">
      <c r="A509" s="1">
        <v>43345.317245370403</v>
      </c>
      <c r="B509" s="1">
        <v>43345.318275463003</v>
      </c>
      <c r="C509" s="3" t="s">
        <v>142</v>
      </c>
      <c r="D509" s="3"/>
      <c r="E509">
        <v>80</v>
      </c>
      <c r="F509" s="3"/>
      <c r="G509" s="11" t="s">
        <v>502</v>
      </c>
      <c r="I509" s="3"/>
      <c r="J509" s="3" t="s">
        <v>2295</v>
      </c>
      <c r="L509" s="3"/>
      <c r="M509" s="3" t="s">
        <v>197</v>
      </c>
      <c r="O509" s="3"/>
      <c r="P509" s="3" t="s">
        <v>2401</v>
      </c>
      <c r="R509" s="3"/>
      <c r="S509" s="3" t="s">
        <v>2314</v>
      </c>
      <c r="U509" s="3"/>
      <c r="V509" s="3" t="s">
        <v>2298</v>
      </c>
      <c r="W509">
        <v>20</v>
      </c>
      <c r="X509" s="3"/>
      <c r="Y509" s="3" t="s">
        <v>2299</v>
      </c>
      <c r="Z509">
        <v>20</v>
      </c>
      <c r="AA509" s="3"/>
      <c r="AB509" s="3" t="s">
        <v>2304</v>
      </c>
      <c r="AC509">
        <v>20</v>
      </c>
      <c r="AD509" s="3"/>
      <c r="AE509" s="3" t="s">
        <v>2301</v>
      </c>
      <c r="AF509">
        <v>20</v>
      </c>
      <c r="AG509" s="3"/>
      <c r="AH509" s="3" t="s">
        <v>2312</v>
      </c>
      <c r="AI509">
        <v>0</v>
      </c>
      <c r="AJ509" s="3"/>
      <c r="AK509" s="3"/>
      <c r="AM509" s="3"/>
    </row>
    <row r="510" spans="1:39" x14ac:dyDescent="0.25">
      <c r="A510" s="1">
        <v>43346.556250000001</v>
      </c>
      <c r="B510" s="1">
        <v>43346.559884259303</v>
      </c>
      <c r="C510" s="3" t="s">
        <v>142</v>
      </c>
      <c r="D510" s="3"/>
      <c r="E510">
        <v>100</v>
      </c>
      <c r="F510" s="3"/>
      <c r="G510" s="11" t="s">
        <v>513</v>
      </c>
      <c r="I510" s="3"/>
      <c r="J510" s="3" t="s">
        <v>2295</v>
      </c>
      <c r="L510" s="3"/>
      <c r="M510" s="3" t="s">
        <v>146</v>
      </c>
      <c r="O510" s="3"/>
      <c r="P510" s="3" t="s">
        <v>2361</v>
      </c>
      <c r="R510" s="3"/>
      <c r="S510" s="3" t="s">
        <v>2625</v>
      </c>
      <c r="U510" s="3"/>
      <c r="V510" s="3" t="s">
        <v>2298</v>
      </c>
      <c r="W510">
        <v>20</v>
      </c>
      <c r="X510" s="3"/>
      <c r="Y510" s="3" t="s">
        <v>2299</v>
      </c>
      <c r="Z510">
        <v>20</v>
      </c>
      <c r="AA510" s="3"/>
      <c r="AB510" s="3" t="s">
        <v>2304</v>
      </c>
      <c r="AC510">
        <v>20</v>
      </c>
      <c r="AD510" s="3"/>
      <c r="AE510" s="3" t="s">
        <v>2301</v>
      </c>
      <c r="AF510">
        <v>20</v>
      </c>
      <c r="AG510" s="3"/>
      <c r="AH510" s="3" t="s">
        <v>2302</v>
      </c>
      <c r="AI510">
        <v>20</v>
      </c>
      <c r="AJ510" s="3"/>
      <c r="AK510" s="3"/>
      <c r="AM510" s="3"/>
    </row>
    <row r="511" spans="1:39" x14ac:dyDescent="0.25">
      <c r="A511" s="1">
        <v>43346.571099537003</v>
      </c>
      <c r="B511" s="1">
        <v>43346.5770486111</v>
      </c>
      <c r="C511" s="3" t="s">
        <v>142</v>
      </c>
      <c r="D511" s="3"/>
      <c r="E511">
        <v>100</v>
      </c>
      <c r="F511" s="3"/>
      <c r="G511" s="11" t="s">
        <v>513</v>
      </c>
      <c r="I511" s="3"/>
      <c r="J511" s="3" t="s">
        <v>2295</v>
      </c>
      <c r="L511" s="3"/>
      <c r="M511" s="3" t="s">
        <v>146</v>
      </c>
      <c r="O511" s="3"/>
      <c r="P511" s="3" t="s">
        <v>2308</v>
      </c>
      <c r="R511" s="3"/>
      <c r="S511" s="3" t="s">
        <v>2625</v>
      </c>
      <c r="U511" s="3"/>
      <c r="V511" s="3" t="s">
        <v>2298</v>
      </c>
      <c r="W511">
        <v>20</v>
      </c>
      <c r="X511" s="3"/>
      <c r="Y511" s="3" t="s">
        <v>2299</v>
      </c>
      <c r="Z511">
        <v>20</v>
      </c>
      <c r="AA511" s="3"/>
      <c r="AB511" s="3" t="s">
        <v>2304</v>
      </c>
      <c r="AC511">
        <v>20</v>
      </c>
      <c r="AD511" s="3"/>
      <c r="AE511" s="3" t="s">
        <v>2301</v>
      </c>
      <c r="AF511">
        <v>20</v>
      </c>
      <c r="AG511" s="3"/>
      <c r="AH511" s="3" t="s">
        <v>2302</v>
      </c>
      <c r="AI511">
        <v>20</v>
      </c>
      <c r="AJ511" s="3"/>
      <c r="AK511" s="3"/>
      <c r="AM511" s="3"/>
    </row>
    <row r="512" spans="1:39" x14ac:dyDescent="0.25">
      <c r="A512" s="1">
        <v>43346.580844907403</v>
      </c>
      <c r="B512" s="1">
        <v>43346.6080671296</v>
      </c>
      <c r="C512" s="3" t="s">
        <v>142</v>
      </c>
      <c r="D512" s="3"/>
      <c r="E512">
        <v>100</v>
      </c>
      <c r="F512" s="3"/>
      <c r="G512" s="11" t="s">
        <v>513</v>
      </c>
      <c r="I512" s="3"/>
      <c r="J512" s="3" t="s">
        <v>2295</v>
      </c>
      <c r="L512" s="3"/>
      <c r="M512" s="3" t="s">
        <v>146</v>
      </c>
      <c r="O512" s="3"/>
      <c r="P512" s="3" t="s">
        <v>2306</v>
      </c>
      <c r="R512" s="3"/>
      <c r="S512" s="3" t="s">
        <v>2307</v>
      </c>
      <c r="U512" s="3"/>
      <c r="V512" s="3" t="s">
        <v>2298</v>
      </c>
      <c r="W512">
        <v>20</v>
      </c>
      <c r="X512" s="3"/>
      <c r="Y512" s="3" t="s">
        <v>2299</v>
      </c>
      <c r="Z512">
        <v>20</v>
      </c>
      <c r="AA512" s="3"/>
      <c r="AB512" s="3" t="s">
        <v>2304</v>
      </c>
      <c r="AC512">
        <v>20</v>
      </c>
      <c r="AD512" s="3"/>
      <c r="AE512" s="3" t="s">
        <v>2301</v>
      </c>
      <c r="AF512">
        <v>20</v>
      </c>
      <c r="AG512" s="3"/>
      <c r="AH512" s="3" t="s">
        <v>2302</v>
      </c>
      <c r="AI512">
        <v>20</v>
      </c>
      <c r="AJ512" s="3"/>
      <c r="AK512" s="3"/>
      <c r="AM512" s="3"/>
    </row>
    <row r="513" spans="1:39" x14ac:dyDescent="0.25">
      <c r="A513" s="1">
        <v>43346.608368055597</v>
      </c>
      <c r="B513" s="1">
        <v>43346.622638888897</v>
      </c>
      <c r="C513" s="3" t="s">
        <v>142</v>
      </c>
      <c r="D513" s="3"/>
      <c r="E513">
        <v>100</v>
      </c>
      <c r="F513" s="3"/>
      <c r="G513" s="11" t="s">
        <v>513</v>
      </c>
      <c r="I513" s="3"/>
      <c r="J513" s="3" t="s">
        <v>2295</v>
      </c>
      <c r="L513" s="3"/>
      <c r="M513" s="3" t="s">
        <v>146</v>
      </c>
      <c r="O513" s="3"/>
      <c r="P513" s="3" t="s">
        <v>2361</v>
      </c>
      <c r="R513" s="3"/>
      <c r="S513" s="3" t="s">
        <v>2625</v>
      </c>
      <c r="U513" s="3"/>
      <c r="V513" s="3" t="s">
        <v>2298</v>
      </c>
      <c r="W513">
        <v>20</v>
      </c>
      <c r="X513" s="3"/>
      <c r="Y513" s="3" t="s">
        <v>2299</v>
      </c>
      <c r="Z513">
        <v>20</v>
      </c>
      <c r="AA513" s="3"/>
      <c r="AB513" s="3" t="s">
        <v>2304</v>
      </c>
      <c r="AC513">
        <v>20</v>
      </c>
      <c r="AD513" s="3"/>
      <c r="AE513" s="3" t="s">
        <v>2301</v>
      </c>
      <c r="AF513">
        <v>20</v>
      </c>
      <c r="AG513" s="3"/>
      <c r="AH513" s="3" t="s">
        <v>2302</v>
      </c>
      <c r="AI513">
        <v>20</v>
      </c>
      <c r="AJ513" s="3"/>
      <c r="AK513" s="3"/>
      <c r="AM513" s="3"/>
    </row>
    <row r="514" spans="1:39" x14ac:dyDescent="0.25">
      <c r="A514" s="1">
        <v>43346.655277777798</v>
      </c>
      <c r="B514" s="1">
        <v>43346.658472222203</v>
      </c>
      <c r="C514" s="3" t="s">
        <v>142</v>
      </c>
      <c r="D514" s="3"/>
      <c r="E514">
        <v>40</v>
      </c>
      <c r="F514" s="3"/>
      <c r="G514" s="11" t="s">
        <v>513</v>
      </c>
      <c r="I514" s="3"/>
      <c r="J514" s="3" t="s">
        <v>2295</v>
      </c>
      <c r="L514" s="3"/>
      <c r="M514" s="3" t="s">
        <v>146</v>
      </c>
      <c r="O514" s="3"/>
      <c r="P514" s="3" t="s">
        <v>2442</v>
      </c>
      <c r="R514" s="3"/>
      <c r="S514" s="3" t="s">
        <v>162</v>
      </c>
      <c r="U514" s="3"/>
      <c r="V514" s="3" t="s">
        <v>2298</v>
      </c>
      <c r="W514">
        <v>20</v>
      </c>
      <c r="X514" s="3"/>
      <c r="Y514" s="3" t="s">
        <v>2309</v>
      </c>
      <c r="Z514">
        <v>0</v>
      </c>
      <c r="AA514" s="3"/>
      <c r="AB514" s="3" t="s">
        <v>2300</v>
      </c>
      <c r="AC514">
        <v>0</v>
      </c>
      <c r="AD514" s="3"/>
      <c r="AE514" s="3" t="s">
        <v>2311</v>
      </c>
      <c r="AF514">
        <v>0</v>
      </c>
      <c r="AG514" s="3"/>
      <c r="AH514" s="3" t="s">
        <v>2302</v>
      </c>
      <c r="AI514">
        <v>20</v>
      </c>
      <c r="AJ514" s="3"/>
      <c r="AK514" s="3"/>
      <c r="AM514" s="3"/>
    </row>
    <row r="515" spans="1:39" x14ac:dyDescent="0.25">
      <c r="A515" s="1">
        <v>43347.634502314802</v>
      </c>
      <c r="B515" s="1">
        <v>43347.636134259301</v>
      </c>
      <c r="C515" s="3" t="s">
        <v>142</v>
      </c>
      <c r="D515" s="3"/>
      <c r="E515">
        <v>100</v>
      </c>
      <c r="F515" s="3"/>
      <c r="G515" s="11" t="s">
        <v>518</v>
      </c>
      <c r="I515" s="3"/>
      <c r="J515" s="3" t="s">
        <v>2295</v>
      </c>
      <c r="L515" s="3"/>
      <c r="M515" s="3" t="s">
        <v>146</v>
      </c>
      <c r="O515" s="3"/>
      <c r="P515" s="3" t="s">
        <v>2603</v>
      </c>
      <c r="R515" s="3"/>
      <c r="S515" s="3" t="s">
        <v>2307</v>
      </c>
      <c r="U515" s="3"/>
      <c r="V515" s="3" t="s">
        <v>2298</v>
      </c>
      <c r="W515">
        <v>20</v>
      </c>
      <c r="X515" s="3"/>
      <c r="Y515" s="3" t="s">
        <v>2299</v>
      </c>
      <c r="Z515">
        <v>20</v>
      </c>
      <c r="AA515" s="3"/>
      <c r="AB515" s="3" t="s">
        <v>2304</v>
      </c>
      <c r="AC515">
        <v>20</v>
      </c>
      <c r="AD515" s="3"/>
      <c r="AE515" s="3" t="s">
        <v>2301</v>
      </c>
      <c r="AF515">
        <v>20</v>
      </c>
      <c r="AG515" s="3"/>
      <c r="AH515" s="3" t="s">
        <v>2302</v>
      </c>
      <c r="AI515">
        <v>20</v>
      </c>
      <c r="AJ515" s="3"/>
      <c r="AK515" s="3"/>
      <c r="AM515" s="3"/>
    </row>
    <row r="516" spans="1:39" x14ac:dyDescent="0.25">
      <c r="A516" s="1">
        <v>43348.463576388902</v>
      </c>
      <c r="B516" s="1">
        <v>43348.466990740701</v>
      </c>
      <c r="C516" s="3" t="s">
        <v>142</v>
      </c>
      <c r="D516" s="3"/>
      <c r="E516">
        <v>100</v>
      </c>
      <c r="F516" s="3"/>
      <c r="G516" s="11" t="s">
        <v>521</v>
      </c>
      <c r="I516" s="3"/>
      <c r="J516" s="3" t="s">
        <v>2295</v>
      </c>
      <c r="L516" s="3"/>
      <c r="M516" s="3" t="s">
        <v>197</v>
      </c>
      <c r="O516" s="3"/>
      <c r="P516" s="3" t="s">
        <v>2626</v>
      </c>
      <c r="R516" s="3"/>
      <c r="S516" s="3" t="s">
        <v>2567</v>
      </c>
      <c r="U516" s="3"/>
      <c r="V516" s="3" t="s">
        <v>2298</v>
      </c>
      <c r="W516">
        <v>20</v>
      </c>
      <c r="X516" s="3"/>
      <c r="Y516" s="3" t="s">
        <v>2299</v>
      </c>
      <c r="Z516">
        <v>20</v>
      </c>
      <c r="AA516" s="3"/>
      <c r="AB516" s="3" t="s">
        <v>2304</v>
      </c>
      <c r="AC516">
        <v>20</v>
      </c>
      <c r="AD516" s="3"/>
      <c r="AE516" s="3" t="s">
        <v>2301</v>
      </c>
      <c r="AF516">
        <v>20</v>
      </c>
      <c r="AG516" s="3"/>
      <c r="AH516" s="3" t="s">
        <v>2302</v>
      </c>
      <c r="AI516">
        <v>20</v>
      </c>
      <c r="AJ516" s="3"/>
      <c r="AK516" s="3" t="s">
        <v>2627</v>
      </c>
      <c r="AM516" s="3"/>
    </row>
    <row r="517" spans="1:39" x14ac:dyDescent="0.25">
      <c r="A517" s="1">
        <v>43348.4675347222</v>
      </c>
      <c r="B517" s="1">
        <v>43348.469039351803</v>
      </c>
      <c r="C517" s="3" t="s">
        <v>142</v>
      </c>
      <c r="D517" s="3"/>
      <c r="E517">
        <v>100</v>
      </c>
      <c r="F517" s="3"/>
      <c r="G517" s="11" t="s">
        <v>521</v>
      </c>
      <c r="I517" s="3"/>
      <c r="J517" s="3" t="s">
        <v>2295</v>
      </c>
      <c r="L517" s="3"/>
      <c r="M517" s="3" t="s">
        <v>197</v>
      </c>
      <c r="O517" s="3"/>
      <c r="P517" s="3" t="s">
        <v>2628</v>
      </c>
      <c r="R517" s="3"/>
      <c r="S517" s="3" t="s">
        <v>2629</v>
      </c>
      <c r="U517" s="3"/>
      <c r="V517" s="3" t="s">
        <v>2298</v>
      </c>
      <c r="W517">
        <v>20</v>
      </c>
      <c r="X517" s="3"/>
      <c r="Y517" s="3" t="s">
        <v>2299</v>
      </c>
      <c r="Z517">
        <v>20</v>
      </c>
      <c r="AA517" s="3"/>
      <c r="AB517" s="3" t="s">
        <v>2304</v>
      </c>
      <c r="AC517">
        <v>20</v>
      </c>
      <c r="AD517" s="3"/>
      <c r="AE517" s="3" t="s">
        <v>2301</v>
      </c>
      <c r="AF517">
        <v>20</v>
      </c>
      <c r="AG517" s="3"/>
      <c r="AH517" s="3" t="s">
        <v>2302</v>
      </c>
      <c r="AI517">
        <v>20</v>
      </c>
      <c r="AJ517" s="3"/>
      <c r="AK517" s="3" t="s">
        <v>2630</v>
      </c>
      <c r="AM517" s="3"/>
    </row>
    <row r="518" spans="1:39" x14ac:dyDescent="0.25">
      <c r="A518" s="1">
        <v>43348.469131944403</v>
      </c>
      <c r="B518" s="1">
        <v>43348.470173611102</v>
      </c>
      <c r="C518" s="3" t="s">
        <v>142</v>
      </c>
      <c r="D518" s="3"/>
      <c r="E518">
        <v>80</v>
      </c>
      <c r="F518" s="3"/>
      <c r="G518" s="11" t="s">
        <v>521</v>
      </c>
      <c r="I518" s="3"/>
      <c r="J518" s="3" t="s">
        <v>2295</v>
      </c>
      <c r="L518" s="3"/>
      <c r="M518" s="3" t="s">
        <v>197</v>
      </c>
      <c r="O518" s="3"/>
      <c r="P518" s="3" t="s">
        <v>2631</v>
      </c>
      <c r="R518" s="3"/>
      <c r="S518" s="3" t="s">
        <v>323</v>
      </c>
      <c r="U518" s="3"/>
      <c r="V518" s="3" t="s">
        <v>2298</v>
      </c>
      <c r="W518">
        <v>20</v>
      </c>
      <c r="X518" s="3"/>
      <c r="Y518" s="3" t="s">
        <v>2299</v>
      </c>
      <c r="Z518">
        <v>20</v>
      </c>
      <c r="AA518" s="3"/>
      <c r="AB518" s="3" t="s">
        <v>2364</v>
      </c>
      <c r="AC518">
        <v>0</v>
      </c>
      <c r="AD518" s="3"/>
      <c r="AE518" s="3" t="s">
        <v>2301</v>
      </c>
      <c r="AF518">
        <v>20</v>
      </c>
      <c r="AG518" s="3"/>
      <c r="AH518" s="3" t="s">
        <v>2302</v>
      </c>
      <c r="AI518">
        <v>20</v>
      </c>
      <c r="AJ518" s="3"/>
      <c r="AK518" s="3" t="s">
        <v>2632</v>
      </c>
      <c r="AM518" s="3"/>
    </row>
    <row r="519" spans="1:39" x14ac:dyDescent="0.25">
      <c r="A519" s="1">
        <v>43348.470428240696</v>
      </c>
      <c r="B519" s="1">
        <v>43348.471215277801</v>
      </c>
      <c r="C519" s="3" t="s">
        <v>142</v>
      </c>
      <c r="D519" s="3"/>
      <c r="E519">
        <v>100</v>
      </c>
      <c r="F519" s="3"/>
      <c r="G519" s="11" t="s">
        <v>521</v>
      </c>
      <c r="I519" s="3"/>
      <c r="J519" s="3" t="s">
        <v>2295</v>
      </c>
      <c r="L519" s="3"/>
      <c r="M519" s="3" t="s">
        <v>197</v>
      </c>
      <c r="O519" s="3"/>
      <c r="P519" s="3" t="s">
        <v>2626</v>
      </c>
      <c r="R519" s="3"/>
      <c r="S519" s="3" t="s">
        <v>2557</v>
      </c>
      <c r="U519" s="3"/>
      <c r="V519" s="3" t="s">
        <v>2298</v>
      </c>
      <c r="W519">
        <v>20</v>
      </c>
      <c r="X519" s="3"/>
      <c r="Y519" s="3" t="s">
        <v>2299</v>
      </c>
      <c r="Z519">
        <v>20</v>
      </c>
      <c r="AA519" s="3"/>
      <c r="AB519" s="3" t="s">
        <v>2304</v>
      </c>
      <c r="AC519">
        <v>20</v>
      </c>
      <c r="AD519" s="3"/>
      <c r="AE519" s="3" t="s">
        <v>2301</v>
      </c>
      <c r="AF519">
        <v>20</v>
      </c>
      <c r="AG519" s="3"/>
      <c r="AH519" s="3" t="s">
        <v>2302</v>
      </c>
      <c r="AI519">
        <v>20</v>
      </c>
      <c r="AJ519" s="3"/>
      <c r="AK519" s="3" t="s">
        <v>2633</v>
      </c>
      <c r="AM519" s="3"/>
    </row>
    <row r="520" spans="1:39" x14ac:dyDescent="0.25">
      <c r="A520" s="1">
        <v>43348.471354166701</v>
      </c>
      <c r="B520" s="1">
        <v>43348.472418981502</v>
      </c>
      <c r="C520" s="3" t="s">
        <v>142</v>
      </c>
      <c r="D520" s="3"/>
      <c r="E520">
        <v>100</v>
      </c>
      <c r="F520" s="3"/>
      <c r="G520" s="11" t="s">
        <v>521</v>
      </c>
      <c r="I520" s="3"/>
      <c r="J520" s="3" t="s">
        <v>2295</v>
      </c>
      <c r="L520" s="3"/>
      <c r="M520" s="3" t="s">
        <v>197</v>
      </c>
      <c r="O520" s="3"/>
      <c r="P520" s="3" t="s">
        <v>2631</v>
      </c>
      <c r="R520" s="3"/>
      <c r="S520" s="3" t="s">
        <v>2418</v>
      </c>
      <c r="U520" s="3"/>
      <c r="V520" s="3" t="s">
        <v>2298</v>
      </c>
      <c r="W520">
        <v>20</v>
      </c>
      <c r="X520" s="3"/>
      <c r="Y520" s="3" t="s">
        <v>2299</v>
      </c>
      <c r="Z520">
        <v>20</v>
      </c>
      <c r="AA520" s="3"/>
      <c r="AB520" s="3" t="s">
        <v>2304</v>
      </c>
      <c r="AC520">
        <v>20</v>
      </c>
      <c r="AD520" s="3"/>
      <c r="AE520" s="3" t="s">
        <v>2301</v>
      </c>
      <c r="AF520">
        <v>20</v>
      </c>
      <c r="AG520" s="3"/>
      <c r="AH520" s="3" t="s">
        <v>2302</v>
      </c>
      <c r="AI520">
        <v>20</v>
      </c>
      <c r="AJ520" s="3"/>
      <c r="AK520" s="3" t="s">
        <v>2634</v>
      </c>
      <c r="AM520" s="3"/>
    </row>
    <row r="521" spans="1:39" x14ac:dyDescent="0.25">
      <c r="A521" s="1">
        <v>43348.472557870402</v>
      </c>
      <c r="B521" s="1">
        <v>43348.473877314798</v>
      </c>
      <c r="C521" s="3" t="s">
        <v>142</v>
      </c>
      <c r="D521" s="3"/>
      <c r="E521">
        <v>80</v>
      </c>
      <c r="F521" s="3"/>
      <c r="G521" s="11" t="s">
        <v>521</v>
      </c>
      <c r="I521" s="3"/>
      <c r="J521" s="3" t="s">
        <v>2295</v>
      </c>
      <c r="L521" s="3"/>
      <c r="M521" s="3" t="s">
        <v>197</v>
      </c>
      <c r="O521" s="3"/>
      <c r="P521" s="3" t="s">
        <v>2635</v>
      </c>
      <c r="R521" s="3"/>
      <c r="S521" s="3" t="s">
        <v>259</v>
      </c>
      <c r="U521" s="3"/>
      <c r="V521" s="3" t="s">
        <v>2298</v>
      </c>
      <c r="W521">
        <v>20</v>
      </c>
      <c r="X521" s="3"/>
      <c r="Y521" s="3" t="s">
        <v>2299</v>
      </c>
      <c r="Z521">
        <v>20</v>
      </c>
      <c r="AA521" s="3"/>
      <c r="AB521" s="3" t="s">
        <v>2304</v>
      </c>
      <c r="AC521">
        <v>20</v>
      </c>
      <c r="AD521" s="3"/>
      <c r="AE521" s="3" t="s">
        <v>2319</v>
      </c>
      <c r="AF521">
        <v>0</v>
      </c>
      <c r="AG521" s="3"/>
      <c r="AH521" s="3" t="s">
        <v>2302</v>
      </c>
      <c r="AI521">
        <v>20</v>
      </c>
      <c r="AJ521" s="3"/>
      <c r="AK521" s="3" t="s">
        <v>2636</v>
      </c>
      <c r="AM521" s="3"/>
    </row>
    <row r="522" spans="1:39" x14ac:dyDescent="0.25">
      <c r="A522" s="1">
        <v>43348.474016203698</v>
      </c>
      <c r="B522" s="1">
        <v>43348.474803240701</v>
      </c>
      <c r="C522" s="3" t="s">
        <v>142</v>
      </c>
      <c r="D522" s="3"/>
      <c r="E522">
        <v>100</v>
      </c>
      <c r="F522" s="3"/>
      <c r="G522" s="11" t="s">
        <v>521</v>
      </c>
      <c r="I522" s="3"/>
      <c r="J522" s="3" t="s">
        <v>2295</v>
      </c>
      <c r="L522" s="3"/>
      <c r="M522" s="3" t="s">
        <v>197</v>
      </c>
      <c r="O522" s="3"/>
      <c r="P522" s="3" t="s">
        <v>2626</v>
      </c>
      <c r="R522" s="3"/>
      <c r="S522" s="3" t="s">
        <v>2557</v>
      </c>
      <c r="U522" s="3"/>
      <c r="V522" s="3" t="s">
        <v>2298</v>
      </c>
      <c r="W522">
        <v>20</v>
      </c>
      <c r="X522" s="3"/>
      <c r="Y522" s="3" t="s">
        <v>2299</v>
      </c>
      <c r="Z522">
        <v>20</v>
      </c>
      <c r="AA522" s="3"/>
      <c r="AB522" s="3" t="s">
        <v>2304</v>
      </c>
      <c r="AC522">
        <v>20</v>
      </c>
      <c r="AD522" s="3"/>
      <c r="AE522" s="3" t="s">
        <v>2301</v>
      </c>
      <c r="AF522">
        <v>20</v>
      </c>
      <c r="AG522" s="3"/>
      <c r="AH522" s="3" t="s">
        <v>2302</v>
      </c>
      <c r="AI522">
        <v>20</v>
      </c>
      <c r="AJ522" s="3"/>
      <c r="AK522" s="3" t="s">
        <v>2637</v>
      </c>
      <c r="AM522" s="3"/>
    </row>
    <row r="523" spans="1:39" x14ac:dyDescent="0.25">
      <c r="A523" s="1">
        <v>43348.4748958333</v>
      </c>
      <c r="B523" s="1">
        <v>43348.475717592599</v>
      </c>
      <c r="C523" s="3" t="s">
        <v>142</v>
      </c>
      <c r="D523" s="3"/>
      <c r="E523">
        <v>100</v>
      </c>
      <c r="F523" s="3"/>
      <c r="G523" s="11" t="s">
        <v>521</v>
      </c>
      <c r="I523" s="3"/>
      <c r="J523" s="3" t="s">
        <v>2295</v>
      </c>
      <c r="L523" s="3"/>
      <c r="M523" s="3" t="s">
        <v>197</v>
      </c>
      <c r="O523" s="3"/>
      <c r="P523" s="3" t="s">
        <v>2511</v>
      </c>
      <c r="R523" s="3"/>
      <c r="S523" s="3" t="s">
        <v>2536</v>
      </c>
      <c r="U523" s="3"/>
      <c r="V523" s="3" t="s">
        <v>2298</v>
      </c>
      <c r="W523">
        <v>20</v>
      </c>
      <c r="X523" s="3"/>
      <c r="Y523" s="3" t="s">
        <v>2299</v>
      </c>
      <c r="Z523">
        <v>20</v>
      </c>
      <c r="AA523" s="3"/>
      <c r="AB523" s="3" t="s">
        <v>2304</v>
      </c>
      <c r="AC523">
        <v>20</v>
      </c>
      <c r="AD523" s="3"/>
      <c r="AE523" s="3" t="s">
        <v>2301</v>
      </c>
      <c r="AF523">
        <v>20</v>
      </c>
      <c r="AG523" s="3"/>
      <c r="AH523" s="3" t="s">
        <v>2302</v>
      </c>
      <c r="AI523">
        <v>20</v>
      </c>
      <c r="AJ523" s="3"/>
      <c r="AK523" s="3" t="s">
        <v>2638</v>
      </c>
      <c r="AM523" s="3"/>
    </row>
    <row r="524" spans="1:39" x14ac:dyDescent="0.25">
      <c r="A524" s="1">
        <v>43348.475787037001</v>
      </c>
      <c r="B524" s="1">
        <v>43348.477245370399</v>
      </c>
      <c r="C524" s="3" t="s">
        <v>142</v>
      </c>
      <c r="D524" s="3"/>
      <c r="E524">
        <v>100</v>
      </c>
      <c r="F524" s="3"/>
      <c r="G524" s="11" t="s">
        <v>521</v>
      </c>
      <c r="I524" s="3"/>
      <c r="J524" s="3" t="s">
        <v>2295</v>
      </c>
      <c r="L524" s="3"/>
      <c r="M524" s="3" t="s">
        <v>197</v>
      </c>
      <c r="O524" s="3"/>
      <c r="P524" s="3" t="s">
        <v>2626</v>
      </c>
      <c r="R524" s="3"/>
      <c r="S524" s="3" t="s">
        <v>2324</v>
      </c>
      <c r="U524" s="3"/>
      <c r="V524" s="3" t="s">
        <v>2298</v>
      </c>
      <c r="W524">
        <v>20</v>
      </c>
      <c r="X524" s="3"/>
      <c r="Y524" s="3" t="s">
        <v>2299</v>
      </c>
      <c r="Z524">
        <v>20</v>
      </c>
      <c r="AA524" s="3"/>
      <c r="AB524" s="3" t="s">
        <v>2304</v>
      </c>
      <c r="AC524">
        <v>20</v>
      </c>
      <c r="AD524" s="3"/>
      <c r="AE524" s="3" t="s">
        <v>2301</v>
      </c>
      <c r="AF524">
        <v>20</v>
      </c>
      <c r="AG524" s="3"/>
      <c r="AH524" s="3" t="s">
        <v>2302</v>
      </c>
      <c r="AI524">
        <v>20</v>
      </c>
      <c r="AJ524" s="3"/>
      <c r="AK524" s="3" t="s">
        <v>2639</v>
      </c>
      <c r="AM524" s="3"/>
    </row>
    <row r="525" spans="1:39" x14ac:dyDescent="0.25">
      <c r="A525" s="1">
        <v>43348.477384259299</v>
      </c>
      <c r="B525" s="1">
        <v>43348.478391203702</v>
      </c>
      <c r="C525" s="3" t="s">
        <v>142</v>
      </c>
      <c r="D525" s="3"/>
      <c r="E525">
        <v>100</v>
      </c>
      <c r="F525" s="3"/>
      <c r="G525" s="11" t="s">
        <v>521</v>
      </c>
      <c r="I525" s="3"/>
      <c r="J525" s="3" t="s">
        <v>2295</v>
      </c>
      <c r="L525" s="3"/>
      <c r="M525" s="3" t="s">
        <v>197</v>
      </c>
      <c r="O525" s="3"/>
      <c r="P525" s="3" t="s">
        <v>2626</v>
      </c>
      <c r="R525" s="3"/>
      <c r="S525" s="3" t="s">
        <v>2557</v>
      </c>
      <c r="U525" s="3"/>
      <c r="V525" s="3" t="s">
        <v>2298</v>
      </c>
      <c r="W525">
        <v>20</v>
      </c>
      <c r="X525" s="3"/>
      <c r="Y525" s="3" t="s">
        <v>2299</v>
      </c>
      <c r="Z525">
        <v>20</v>
      </c>
      <c r="AA525" s="3"/>
      <c r="AB525" s="3" t="s">
        <v>2304</v>
      </c>
      <c r="AC525">
        <v>20</v>
      </c>
      <c r="AD525" s="3"/>
      <c r="AE525" s="3" t="s">
        <v>2301</v>
      </c>
      <c r="AF525">
        <v>20</v>
      </c>
      <c r="AG525" s="3"/>
      <c r="AH525" s="3" t="s">
        <v>2302</v>
      </c>
      <c r="AI525">
        <v>20</v>
      </c>
      <c r="AJ525" s="3"/>
      <c r="AK525" s="3" t="s">
        <v>2640</v>
      </c>
      <c r="AM525" s="3"/>
    </row>
    <row r="526" spans="1:39" x14ac:dyDescent="0.25">
      <c r="A526" s="1">
        <v>43348.478460648097</v>
      </c>
      <c r="B526" s="1">
        <v>43348.479409722197</v>
      </c>
      <c r="C526" s="3" t="s">
        <v>142</v>
      </c>
      <c r="D526" s="3"/>
      <c r="E526">
        <v>100</v>
      </c>
      <c r="F526" s="3"/>
      <c r="G526" s="11" t="s">
        <v>521</v>
      </c>
      <c r="I526" s="3"/>
      <c r="J526" s="3" t="s">
        <v>2295</v>
      </c>
      <c r="L526" s="3"/>
      <c r="M526" s="3" t="s">
        <v>197</v>
      </c>
      <c r="O526" s="3"/>
      <c r="P526" s="3" t="s">
        <v>2641</v>
      </c>
      <c r="R526" s="3"/>
      <c r="S526" s="3" t="s">
        <v>2585</v>
      </c>
      <c r="U526" s="3"/>
      <c r="V526" s="3" t="s">
        <v>2298</v>
      </c>
      <c r="W526">
        <v>20</v>
      </c>
      <c r="X526" s="3"/>
      <c r="Y526" s="3" t="s">
        <v>2299</v>
      </c>
      <c r="Z526">
        <v>20</v>
      </c>
      <c r="AA526" s="3"/>
      <c r="AB526" s="3" t="s">
        <v>2304</v>
      </c>
      <c r="AC526">
        <v>20</v>
      </c>
      <c r="AD526" s="3"/>
      <c r="AE526" s="3" t="s">
        <v>2301</v>
      </c>
      <c r="AF526">
        <v>20</v>
      </c>
      <c r="AG526" s="3"/>
      <c r="AH526" s="3" t="s">
        <v>2302</v>
      </c>
      <c r="AI526">
        <v>20</v>
      </c>
      <c r="AJ526" s="3"/>
      <c r="AK526" s="3" t="s">
        <v>2642</v>
      </c>
      <c r="AM526" s="3"/>
    </row>
    <row r="527" spans="1:39" x14ac:dyDescent="0.25">
      <c r="A527" s="1">
        <v>43348.479722222197</v>
      </c>
      <c r="B527" s="1">
        <v>43348.480312500003</v>
      </c>
      <c r="C527" s="3" t="s">
        <v>142</v>
      </c>
      <c r="D527" s="3"/>
      <c r="E527">
        <v>100</v>
      </c>
      <c r="F527" s="3"/>
      <c r="G527" s="11" t="s">
        <v>521</v>
      </c>
      <c r="I527" s="3"/>
      <c r="J527" s="3" t="s">
        <v>2295</v>
      </c>
      <c r="L527" s="3"/>
      <c r="M527" s="3" t="s">
        <v>197</v>
      </c>
      <c r="O527" s="3"/>
      <c r="P527" s="3" t="s">
        <v>2626</v>
      </c>
      <c r="R527" s="3"/>
      <c r="S527" s="3" t="s">
        <v>2418</v>
      </c>
      <c r="U527" s="3"/>
      <c r="V527" s="3" t="s">
        <v>2298</v>
      </c>
      <c r="W527">
        <v>20</v>
      </c>
      <c r="X527" s="3"/>
      <c r="Y527" s="3" t="s">
        <v>2299</v>
      </c>
      <c r="Z527">
        <v>20</v>
      </c>
      <c r="AA527" s="3"/>
      <c r="AB527" s="3" t="s">
        <v>2304</v>
      </c>
      <c r="AC527">
        <v>20</v>
      </c>
      <c r="AD527" s="3"/>
      <c r="AE527" s="3" t="s">
        <v>2301</v>
      </c>
      <c r="AF527">
        <v>20</v>
      </c>
      <c r="AG527" s="3"/>
      <c r="AH527" s="3" t="s">
        <v>2302</v>
      </c>
      <c r="AI527">
        <v>20</v>
      </c>
      <c r="AJ527" s="3"/>
      <c r="AK527" s="3" t="s">
        <v>2643</v>
      </c>
      <c r="AM527" s="3"/>
    </row>
    <row r="528" spans="1:39" x14ac:dyDescent="0.25">
      <c r="A528" s="1">
        <v>43349.443124999998</v>
      </c>
      <c r="B528" s="1">
        <v>43349.444074074097</v>
      </c>
      <c r="C528" s="3" t="s">
        <v>142</v>
      </c>
      <c r="D528" s="3"/>
      <c r="E528">
        <v>80</v>
      </c>
      <c r="F528" s="3"/>
      <c r="G528" s="11" t="s">
        <v>556</v>
      </c>
      <c r="I528" s="3"/>
      <c r="J528" s="3" t="s">
        <v>2295</v>
      </c>
      <c r="L528" s="3"/>
      <c r="M528" s="3" t="s">
        <v>146</v>
      </c>
      <c r="O528" s="3"/>
      <c r="P528" s="3" t="s">
        <v>2519</v>
      </c>
      <c r="R528" s="3"/>
      <c r="S528" s="3" t="s">
        <v>2406</v>
      </c>
      <c r="U528" s="3"/>
      <c r="V528" s="3" t="s">
        <v>2298</v>
      </c>
      <c r="W528">
        <v>20</v>
      </c>
      <c r="X528" s="3"/>
      <c r="Y528" s="3" t="s">
        <v>2299</v>
      </c>
      <c r="Z528">
        <v>20</v>
      </c>
      <c r="AA528" s="3"/>
      <c r="AB528" s="3" t="s">
        <v>2304</v>
      </c>
      <c r="AC528">
        <v>20</v>
      </c>
      <c r="AD528" s="3"/>
      <c r="AE528" s="3" t="s">
        <v>2301</v>
      </c>
      <c r="AF528">
        <v>20</v>
      </c>
      <c r="AG528" s="3"/>
      <c r="AH528" s="3" t="s">
        <v>2312</v>
      </c>
      <c r="AI528">
        <v>0</v>
      </c>
      <c r="AJ528" s="3"/>
      <c r="AK528" s="3"/>
      <c r="AM528" s="3"/>
    </row>
    <row r="529" spans="1:39" x14ac:dyDescent="0.25">
      <c r="A529" s="1">
        <v>43349.447476851798</v>
      </c>
      <c r="B529" s="1">
        <v>43349.448182870401</v>
      </c>
      <c r="C529" s="3" t="s">
        <v>142</v>
      </c>
      <c r="D529" s="3"/>
      <c r="E529">
        <v>80</v>
      </c>
      <c r="F529" s="3"/>
      <c r="G529" s="11" t="s">
        <v>556</v>
      </c>
      <c r="I529" s="3"/>
      <c r="J529" s="3" t="s">
        <v>2295</v>
      </c>
      <c r="L529" s="3"/>
      <c r="M529" s="3" t="s">
        <v>146</v>
      </c>
      <c r="O529" s="3"/>
      <c r="P529" s="3" t="s">
        <v>2519</v>
      </c>
      <c r="R529" s="3"/>
      <c r="S529" s="3" t="s">
        <v>2322</v>
      </c>
      <c r="U529" s="3"/>
      <c r="V529" s="3" t="s">
        <v>2298</v>
      </c>
      <c r="W529">
        <v>20</v>
      </c>
      <c r="X529" s="3"/>
      <c r="Y529" s="3" t="s">
        <v>2309</v>
      </c>
      <c r="Z529">
        <v>0</v>
      </c>
      <c r="AA529" s="3"/>
      <c r="AB529" s="3" t="s">
        <v>2304</v>
      </c>
      <c r="AC529">
        <v>20</v>
      </c>
      <c r="AD529" s="3"/>
      <c r="AE529" s="3" t="s">
        <v>2301</v>
      </c>
      <c r="AF529">
        <v>20</v>
      </c>
      <c r="AG529" s="3"/>
      <c r="AH529" s="3" t="s">
        <v>2302</v>
      </c>
      <c r="AI529">
        <v>20</v>
      </c>
      <c r="AJ529" s="3"/>
      <c r="AK529" s="3"/>
      <c r="AM529" s="3"/>
    </row>
    <row r="530" spans="1:39" x14ac:dyDescent="0.25">
      <c r="A530" s="1">
        <v>43349.449131944399</v>
      </c>
      <c r="B530" s="1">
        <v>43349.450173611098</v>
      </c>
      <c r="C530" s="3" t="s">
        <v>142</v>
      </c>
      <c r="D530" s="3"/>
      <c r="E530">
        <v>100</v>
      </c>
      <c r="F530" s="3"/>
      <c r="G530" s="11" t="s">
        <v>556</v>
      </c>
      <c r="I530" s="3"/>
      <c r="J530" s="3" t="s">
        <v>2295</v>
      </c>
      <c r="L530" s="3"/>
      <c r="M530" s="3" t="s">
        <v>146</v>
      </c>
      <c r="O530" s="3"/>
      <c r="P530" s="3" t="s">
        <v>2644</v>
      </c>
      <c r="R530" s="3"/>
      <c r="S530" s="3" t="s">
        <v>2337</v>
      </c>
      <c r="U530" s="3"/>
      <c r="V530" s="3" t="s">
        <v>2298</v>
      </c>
      <c r="W530">
        <v>20</v>
      </c>
      <c r="X530" s="3"/>
      <c r="Y530" s="3" t="s">
        <v>2299</v>
      </c>
      <c r="Z530">
        <v>20</v>
      </c>
      <c r="AA530" s="3"/>
      <c r="AB530" s="3" t="s">
        <v>2304</v>
      </c>
      <c r="AC530">
        <v>20</v>
      </c>
      <c r="AD530" s="3"/>
      <c r="AE530" s="3" t="s">
        <v>2301</v>
      </c>
      <c r="AF530">
        <v>20</v>
      </c>
      <c r="AG530" s="3"/>
      <c r="AH530" s="3" t="s">
        <v>2302</v>
      </c>
      <c r="AI530">
        <v>20</v>
      </c>
      <c r="AJ530" s="3"/>
      <c r="AK530" s="3"/>
      <c r="AM530" s="3"/>
    </row>
    <row r="531" spans="1:39" x14ac:dyDescent="0.25">
      <c r="A531" s="1">
        <v>43349.450358796297</v>
      </c>
      <c r="B531" s="1">
        <v>43349.4510069444</v>
      </c>
      <c r="C531" s="3" t="s">
        <v>142</v>
      </c>
      <c r="D531" s="3"/>
      <c r="E531">
        <v>60</v>
      </c>
      <c r="F531" s="3"/>
      <c r="G531" s="11" t="s">
        <v>556</v>
      </c>
      <c r="I531" s="3"/>
      <c r="J531" s="3" t="s">
        <v>2295</v>
      </c>
      <c r="L531" s="3"/>
      <c r="M531" s="3" t="s">
        <v>146</v>
      </c>
      <c r="O531" s="3"/>
      <c r="P531" s="3" t="s">
        <v>2519</v>
      </c>
      <c r="R531" s="3"/>
      <c r="S531" s="3" t="s">
        <v>2645</v>
      </c>
      <c r="U531" s="3"/>
      <c r="V531" s="3" t="s">
        <v>2298</v>
      </c>
      <c r="W531">
        <v>20</v>
      </c>
      <c r="X531" s="3"/>
      <c r="Y531" s="3" t="s">
        <v>2309</v>
      </c>
      <c r="Z531">
        <v>0</v>
      </c>
      <c r="AA531" s="3"/>
      <c r="AB531" s="3" t="s">
        <v>2304</v>
      </c>
      <c r="AC531">
        <v>20</v>
      </c>
      <c r="AD531" s="3"/>
      <c r="AE531" s="3" t="s">
        <v>2301</v>
      </c>
      <c r="AF531">
        <v>20</v>
      </c>
      <c r="AG531" s="3"/>
      <c r="AH531" s="3" t="s">
        <v>2310</v>
      </c>
      <c r="AI531">
        <v>0</v>
      </c>
      <c r="AJ531" s="3"/>
      <c r="AK531" s="3"/>
      <c r="AM531" s="3"/>
    </row>
    <row r="532" spans="1:39" x14ac:dyDescent="0.25">
      <c r="A532" s="1">
        <v>43349.6088773148</v>
      </c>
      <c r="B532" s="1">
        <v>43349.611701388902</v>
      </c>
      <c r="C532" s="3" t="s">
        <v>142</v>
      </c>
      <c r="D532" s="3"/>
      <c r="E532">
        <v>100</v>
      </c>
      <c r="F532" s="3"/>
      <c r="G532" s="11" t="s">
        <v>527</v>
      </c>
      <c r="I532" s="3"/>
      <c r="J532" s="3" t="s">
        <v>2295</v>
      </c>
      <c r="L532" s="3"/>
      <c r="M532" s="3" t="s">
        <v>146</v>
      </c>
      <c r="O532" s="3"/>
      <c r="P532" s="3" t="s">
        <v>2443</v>
      </c>
      <c r="R532" s="3"/>
      <c r="S532" s="3" t="s">
        <v>171</v>
      </c>
      <c r="U532" s="3"/>
      <c r="V532" s="3" t="s">
        <v>2298</v>
      </c>
      <c r="W532">
        <v>20</v>
      </c>
      <c r="X532" s="3"/>
      <c r="Y532" s="3" t="s">
        <v>2299</v>
      </c>
      <c r="Z532">
        <v>20</v>
      </c>
      <c r="AA532" s="3"/>
      <c r="AB532" s="3" t="s">
        <v>2304</v>
      </c>
      <c r="AC532">
        <v>20</v>
      </c>
      <c r="AD532" s="3"/>
      <c r="AE532" s="3" t="s">
        <v>2301</v>
      </c>
      <c r="AF532">
        <v>20</v>
      </c>
      <c r="AG532" s="3"/>
      <c r="AH532" s="3" t="s">
        <v>2302</v>
      </c>
      <c r="AI532">
        <v>20</v>
      </c>
      <c r="AJ532" s="3"/>
      <c r="AK532" s="3" t="s">
        <v>2646</v>
      </c>
      <c r="AM532" s="3"/>
    </row>
    <row r="533" spans="1:39" x14ac:dyDescent="0.25">
      <c r="A533" s="1">
        <v>43349.611828703702</v>
      </c>
      <c r="B533" s="1">
        <v>43349.613206018497</v>
      </c>
      <c r="C533" s="3" t="s">
        <v>142</v>
      </c>
      <c r="D533" s="3"/>
      <c r="E533">
        <v>80</v>
      </c>
      <c r="F533" s="3"/>
      <c r="G533" s="11" t="s">
        <v>527</v>
      </c>
      <c r="I533" s="3"/>
      <c r="J533" s="3" t="s">
        <v>2295</v>
      </c>
      <c r="L533" s="3"/>
      <c r="M533" s="3" t="s">
        <v>146</v>
      </c>
      <c r="O533" s="3"/>
      <c r="P533" s="3" t="s">
        <v>2443</v>
      </c>
      <c r="R533" s="3"/>
      <c r="S533" s="3" t="s">
        <v>171</v>
      </c>
      <c r="U533" s="3"/>
      <c r="V533" s="3" t="s">
        <v>2298</v>
      </c>
      <c r="W533">
        <v>20</v>
      </c>
      <c r="X533" s="3"/>
      <c r="Y533" s="3" t="s">
        <v>2309</v>
      </c>
      <c r="Z533">
        <v>0</v>
      </c>
      <c r="AA533" s="3"/>
      <c r="AB533" s="3" t="s">
        <v>2304</v>
      </c>
      <c r="AC533">
        <v>20</v>
      </c>
      <c r="AD533" s="3"/>
      <c r="AE533" s="3" t="s">
        <v>2301</v>
      </c>
      <c r="AF533">
        <v>20</v>
      </c>
      <c r="AG533" s="3"/>
      <c r="AH533" s="3" t="s">
        <v>2302</v>
      </c>
      <c r="AI533">
        <v>20</v>
      </c>
      <c r="AJ533" s="3"/>
      <c r="AK533" s="3" t="s">
        <v>2646</v>
      </c>
      <c r="AM533" s="3"/>
    </row>
    <row r="534" spans="1:39" x14ac:dyDescent="0.25">
      <c r="A534" s="1">
        <v>43349.613321759301</v>
      </c>
      <c r="B534" s="1">
        <v>43349.614351851902</v>
      </c>
      <c r="C534" s="3" t="s">
        <v>142</v>
      </c>
      <c r="D534" s="3"/>
      <c r="E534">
        <v>80</v>
      </c>
      <c r="F534" s="3"/>
      <c r="G534" s="11" t="s">
        <v>527</v>
      </c>
      <c r="I534" s="3"/>
      <c r="J534" s="3" t="s">
        <v>2295</v>
      </c>
      <c r="L534" s="3"/>
      <c r="M534" s="3" t="s">
        <v>146</v>
      </c>
      <c r="O534" s="3"/>
      <c r="P534" s="3" t="s">
        <v>2647</v>
      </c>
      <c r="R534" s="3"/>
      <c r="S534" s="3" t="s">
        <v>2307</v>
      </c>
      <c r="U534" s="3"/>
      <c r="V534" s="3" t="s">
        <v>2298</v>
      </c>
      <c r="W534">
        <v>20</v>
      </c>
      <c r="X534" s="3"/>
      <c r="Y534" s="3" t="s">
        <v>2299</v>
      </c>
      <c r="Z534">
        <v>20</v>
      </c>
      <c r="AA534" s="3"/>
      <c r="AB534" s="3" t="s">
        <v>2304</v>
      </c>
      <c r="AC534">
        <v>20</v>
      </c>
      <c r="AD534" s="3"/>
      <c r="AE534" s="3" t="s">
        <v>2319</v>
      </c>
      <c r="AF534">
        <v>0</v>
      </c>
      <c r="AG534" s="3"/>
      <c r="AH534" s="3" t="s">
        <v>2302</v>
      </c>
      <c r="AI534">
        <v>20</v>
      </c>
      <c r="AJ534" s="3"/>
      <c r="AK534" s="3" t="s">
        <v>2647</v>
      </c>
      <c r="AM534" s="3"/>
    </row>
    <row r="535" spans="1:39" x14ac:dyDescent="0.25">
      <c r="A535" s="1">
        <v>43349.614629629599</v>
      </c>
      <c r="B535" s="1">
        <v>43349.6228819444</v>
      </c>
      <c r="C535" s="3" t="s">
        <v>142</v>
      </c>
      <c r="D535" s="3"/>
      <c r="E535">
        <v>80</v>
      </c>
      <c r="F535" s="3"/>
      <c r="G535" s="11" t="s">
        <v>527</v>
      </c>
      <c r="I535" s="3"/>
      <c r="J535" s="3" t="s">
        <v>2295</v>
      </c>
      <c r="L535" s="3"/>
      <c r="M535" s="3" t="s">
        <v>146</v>
      </c>
      <c r="O535" s="3"/>
      <c r="P535" s="3" t="s">
        <v>2648</v>
      </c>
      <c r="R535" s="3"/>
      <c r="S535" s="3" t="s">
        <v>162</v>
      </c>
      <c r="U535" s="3"/>
      <c r="V535" s="3" t="s">
        <v>2298</v>
      </c>
      <c r="W535">
        <v>20</v>
      </c>
      <c r="X535" s="3"/>
      <c r="Y535" s="3" t="s">
        <v>2299</v>
      </c>
      <c r="Z535">
        <v>20</v>
      </c>
      <c r="AA535" s="3"/>
      <c r="AB535" s="3" t="s">
        <v>2304</v>
      </c>
      <c r="AC535">
        <v>20</v>
      </c>
      <c r="AD535" s="3"/>
      <c r="AE535" s="3" t="s">
        <v>2319</v>
      </c>
      <c r="AF535">
        <v>0</v>
      </c>
      <c r="AG535" s="3"/>
      <c r="AH535" s="3" t="s">
        <v>2302</v>
      </c>
      <c r="AI535">
        <v>20</v>
      </c>
      <c r="AJ535" s="3"/>
      <c r="AK535" s="3" t="s">
        <v>2648</v>
      </c>
      <c r="AM535" s="3"/>
    </row>
    <row r="536" spans="1:39" x14ac:dyDescent="0.25">
      <c r="A536" s="1">
        <v>43349.623090277797</v>
      </c>
      <c r="B536" s="1">
        <v>43349.624004629601</v>
      </c>
      <c r="C536" s="3" t="s">
        <v>142</v>
      </c>
      <c r="D536" s="3"/>
      <c r="E536">
        <v>100</v>
      </c>
      <c r="F536" s="3"/>
      <c r="G536" s="11" t="s">
        <v>527</v>
      </c>
      <c r="I536" s="3"/>
      <c r="J536" s="3" t="s">
        <v>2295</v>
      </c>
      <c r="L536" s="3"/>
      <c r="M536" s="3" t="s">
        <v>146</v>
      </c>
      <c r="O536" s="3"/>
      <c r="P536" s="3" t="s">
        <v>2648</v>
      </c>
      <c r="R536" s="3"/>
      <c r="S536" s="3" t="s">
        <v>171</v>
      </c>
      <c r="U536" s="3"/>
      <c r="V536" s="3" t="s">
        <v>2298</v>
      </c>
      <c r="W536">
        <v>20</v>
      </c>
      <c r="X536" s="3"/>
      <c r="Y536" s="3" t="s">
        <v>2299</v>
      </c>
      <c r="Z536">
        <v>20</v>
      </c>
      <c r="AA536" s="3"/>
      <c r="AB536" s="3" t="s">
        <v>2304</v>
      </c>
      <c r="AC536">
        <v>20</v>
      </c>
      <c r="AD536" s="3"/>
      <c r="AE536" s="3" t="s">
        <v>2301</v>
      </c>
      <c r="AF536">
        <v>20</v>
      </c>
      <c r="AG536" s="3"/>
      <c r="AH536" s="3" t="s">
        <v>2302</v>
      </c>
      <c r="AI536">
        <v>20</v>
      </c>
      <c r="AJ536" s="3"/>
      <c r="AK536" s="3" t="s">
        <v>2648</v>
      </c>
      <c r="AM536" s="3"/>
    </row>
    <row r="537" spans="1:39" x14ac:dyDescent="0.25">
      <c r="A537" s="1">
        <v>43349.639803240701</v>
      </c>
      <c r="B537" s="1">
        <v>43349.641354166699</v>
      </c>
      <c r="C537" s="3" t="s">
        <v>142</v>
      </c>
      <c r="D537" s="3"/>
      <c r="E537">
        <v>100</v>
      </c>
      <c r="F537" s="3"/>
      <c r="G537" s="11" t="s">
        <v>531</v>
      </c>
      <c r="I537" s="3"/>
      <c r="J537" s="3" t="s">
        <v>2295</v>
      </c>
      <c r="L537" s="3"/>
      <c r="M537" s="3" t="s">
        <v>146</v>
      </c>
      <c r="O537" s="3"/>
      <c r="P537" s="3" t="s">
        <v>2617</v>
      </c>
      <c r="R537" s="3"/>
      <c r="S537" s="3" t="s">
        <v>2324</v>
      </c>
      <c r="U537" s="3"/>
      <c r="V537" s="3" t="s">
        <v>2298</v>
      </c>
      <c r="W537">
        <v>20</v>
      </c>
      <c r="X537" s="3"/>
      <c r="Y537" s="3" t="s">
        <v>2299</v>
      </c>
      <c r="Z537">
        <v>20</v>
      </c>
      <c r="AA537" s="3"/>
      <c r="AB537" s="3" t="s">
        <v>2304</v>
      </c>
      <c r="AC537">
        <v>20</v>
      </c>
      <c r="AD537" s="3"/>
      <c r="AE537" s="3" t="s">
        <v>2301</v>
      </c>
      <c r="AF537">
        <v>20</v>
      </c>
      <c r="AG537" s="3"/>
      <c r="AH537" s="3" t="s">
        <v>2302</v>
      </c>
      <c r="AI537">
        <v>20</v>
      </c>
      <c r="AJ537" s="3"/>
      <c r="AK537" s="3"/>
      <c r="AM537" s="3"/>
    </row>
    <row r="538" spans="1:39" x14ac:dyDescent="0.25">
      <c r="A538" s="1">
        <v>43349.641689814802</v>
      </c>
      <c r="B538" s="1">
        <v>43349.642650463</v>
      </c>
      <c r="C538" s="3" t="s">
        <v>142</v>
      </c>
      <c r="D538" s="3"/>
      <c r="E538">
        <v>80</v>
      </c>
      <c r="F538" s="3"/>
      <c r="G538" s="11" t="s">
        <v>531</v>
      </c>
      <c r="I538" s="3"/>
      <c r="J538" s="3" t="s">
        <v>2295</v>
      </c>
      <c r="L538" s="3"/>
      <c r="M538" s="3" t="s">
        <v>146</v>
      </c>
      <c r="O538" s="3"/>
      <c r="P538" s="3" t="s">
        <v>2617</v>
      </c>
      <c r="R538" s="3"/>
      <c r="S538" s="3" t="s">
        <v>2423</v>
      </c>
      <c r="U538" s="3"/>
      <c r="V538" s="3" t="s">
        <v>2298</v>
      </c>
      <c r="W538">
        <v>20</v>
      </c>
      <c r="X538" s="3"/>
      <c r="Y538" s="3" t="s">
        <v>2309</v>
      </c>
      <c r="Z538">
        <v>0</v>
      </c>
      <c r="AA538" s="3"/>
      <c r="AB538" s="3" t="s">
        <v>2304</v>
      </c>
      <c r="AC538">
        <v>20</v>
      </c>
      <c r="AD538" s="3"/>
      <c r="AE538" s="3" t="s">
        <v>2301</v>
      </c>
      <c r="AF538">
        <v>20</v>
      </c>
      <c r="AG538" s="3"/>
      <c r="AH538" s="3" t="s">
        <v>2302</v>
      </c>
      <c r="AI538">
        <v>20</v>
      </c>
      <c r="AJ538" s="3"/>
      <c r="AK538" s="3"/>
      <c r="AM538" s="3"/>
    </row>
    <row r="539" spans="1:39" x14ac:dyDescent="0.25">
      <c r="A539" s="1">
        <v>43349.642824074101</v>
      </c>
      <c r="B539" s="1">
        <v>43349.643958333298</v>
      </c>
      <c r="C539" s="3" t="s">
        <v>142</v>
      </c>
      <c r="D539" s="3"/>
      <c r="E539">
        <v>60</v>
      </c>
      <c r="F539" s="3"/>
      <c r="G539" s="11" t="s">
        <v>531</v>
      </c>
      <c r="I539" s="3"/>
      <c r="J539" s="3" t="s">
        <v>2295</v>
      </c>
      <c r="L539" s="3"/>
      <c r="M539" s="3" t="s">
        <v>146</v>
      </c>
      <c r="O539" s="3"/>
      <c r="P539" s="3" t="s">
        <v>2617</v>
      </c>
      <c r="R539" s="3"/>
      <c r="S539" s="3" t="s">
        <v>339</v>
      </c>
      <c r="U539" s="3"/>
      <c r="V539" s="3" t="s">
        <v>2298</v>
      </c>
      <c r="W539">
        <v>20</v>
      </c>
      <c r="X539" s="3"/>
      <c r="Y539" s="3" t="s">
        <v>2299</v>
      </c>
      <c r="Z539">
        <v>20</v>
      </c>
      <c r="AA539" s="3"/>
      <c r="AB539" s="3" t="s">
        <v>2300</v>
      </c>
      <c r="AC539">
        <v>0</v>
      </c>
      <c r="AD539" s="3"/>
      <c r="AE539" s="3" t="s">
        <v>2301</v>
      </c>
      <c r="AF539">
        <v>20</v>
      </c>
      <c r="AG539" s="3"/>
      <c r="AH539" s="3" t="s">
        <v>2310</v>
      </c>
      <c r="AI539">
        <v>0</v>
      </c>
      <c r="AJ539" s="3"/>
      <c r="AK539" s="3"/>
      <c r="AM539" s="3"/>
    </row>
    <row r="540" spans="1:39" x14ac:dyDescent="0.25">
      <c r="A540" s="1">
        <v>43349.644282407397</v>
      </c>
      <c r="B540" s="1">
        <v>43349.644907407397</v>
      </c>
      <c r="C540" s="3" t="s">
        <v>142</v>
      </c>
      <c r="D540" s="3"/>
      <c r="E540">
        <v>80</v>
      </c>
      <c r="F540" s="3"/>
      <c r="G540" s="11" t="s">
        <v>531</v>
      </c>
      <c r="I540" s="3"/>
      <c r="J540" s="3" t="s">
        <v>2295</v>
      </c>
      <c r="L540" s="3"/>
      <c r="M540" s="3" t="s">
        <v>146</v>
      </c>
      <c r="O540" s="3"/>
      <c r="P540" s="3" t="s">
        <v>2361</v>
      </c>
      <c r="R540" s="3"/>
      <c r="S540" s="3" t="s">
        <v>2307</v>
      </c>
      <c r="U540" s="3"/>
      <c r="V540" s="3" t="s">
        <v>2298</v>
      </c>
      <c r="W540">
        <v>20</v>
      </c>
      <c r="X540" s="3"/>
      <c r="Y540" s="3" t="s">
        <v>2299</v>
      </c>
      <c r="Z540">
        <v>20</v>
      </c>
      <c r="AA540" s="3"/>
      <c r="AB540" s="3" t="s">
        <v>2304</v>
      </c>
      <c r="AC540">
        <v>20</v>
      </c>
      <c r="AD540" s="3"/>
      <c r="AE540" s="3" t="s">
        <v>2301</v>
      </c>
      <c r="AF540">
        <v>20</v>
      </c>
      <c r="AG540" s="3"/>
      <c r="AH540" s="3" t="s">
        <v>2310</v>
      </c>
      <c r="AI540">
        <v>0</v>
      </c>
      <c r="AJ540" s="3"/>
      <c r="AK540" s="3"/>
      <c r="AM540" s="3"/>
    </row>
    <row r="541" spans="1:39" x14ac:dyDescent="0.25">
      <c r="A541" s="1">
        <v>43349.645925925899</v>
      </c>
      <c r="B541" s="1">
        <v>43349.646585648101</v>
      </c>
      <c r="C541" s="3" t="s">
        <v>142</v>
      </c>
      <c r="D541" s="3"/>
      <c r="E541">
        <v>40</v>
      </c>
      <c r="F541" s="3"/>
      <c r="G541" s="11" t="s">
        <v>531</v>
      </c>
      <c r="I541" s="3"/>
      <c r="J541" s="3" t="s">
        <v>2295</v>
      </c>
      <c r="L541" s="3"/>
      <c r="M541" s="3" t="s">
        <v>146</v>
      </c>
      <c r="O541" s="3"/>
      <c r="P541" s="3" t="s">
        <v>2617</v>
      </c>
      <c r="R541" s="3"/>
      <c r="S541" s="3" t="s">
        <v>2423</v>
      </c>
      <c r="U541" s="3"/>
      <c r="V541" s="3" t="s">
        <v>2298</v>
      </c>
      <c r="W541">
        <v>20</v>
      </c>
      <c r="X541" s="3"/>
      <c r="Y541" s="3" t="s">
        <v>2299</v>
      </c>
      <c r="Z541">
        <v>20</v>
      </c>
      <c r="AA541" s="3"/>
      <c r="AB541" s="3" t="s">
        <v>2300</v>
      </c>
      <c r="AC541">
        <v>0</v>
      </c>
      <c r="AD541" s="3"/>
      <c r="AE541" s="3" t="s">
        <v>2311</v>
      </c>
      <c r="AF541">
        <v>0</v>
      </c>
      <c r="AG541" s="3"/>
      <c r="AH541" s="3" t="s">
        <v>2310</v>
      </c>
      <c r="AI541">
        <v>0</v>
      </c>
      <c r="AJ541" s="3"/>
      <c r="AK541" s="3"/>
      <c r="AM541" s="3"/>
    </row>
    <row r="542" spans="1:39" x14ac:dyDescent="0.25">
      <c r="A542" s="1">
        <v>43353.372986111099</v>
      </c>
      <c r="B542" s="1">
        <v>43353.378807870402</v>
      </c>
      <c r="C542" s="3" t="s">
        <v>142</v>
      </c>
      <c r="D542" s="3"/>
      <c r="E542">
        <v>80</v>
      </c>
      <c r="F542" s="3"/>
      <c r="G542" s="11" t="s">
        <v>713</v>
      </c>
      <c r="I542" s="3"/>
      <c r="J542" s="3" t="s">
        <v>2295</v>
      </c>
      <c r="L542" s="3"/>
      <c r="M542" s="3" t="s">
        <v>146</v>
      </c>
      <c r="O542" s="3"/>
      <c r="P542" s="3" t="s">
        <v>2363</v>
      </c>
      <c r="R542" s="3"/>
      <c r="S542" s="3" t="s">
        <v>2307</v>
      </c>
      <c r="U542" s="3"/>
      <c r="V542" s="3" t="s">
        <v>2298</v>
      </c>
      <c r="W542">
        <v>20</v>
      </c>
      <c r="X542" s="3"/>
      <c r="Y542" s="3" t="s">
        <v>2299</v>
      </c>
      <c r="Z542">
        <v>20</v>
      </c>
      <c r="AA542" s="3"/>
      <c r="AB542" s="3" t="s">
        <v>2300</v>
      </c>
      <c r="AC542">
        <v>0</v>
      </c>
      <c r="AD542" s="3"/>
      <c r="AE542" s="3" t="s">
        <v>2301</v>
      </c>
      <c r="AF542">
        <v>20</v>
      </c>
      <c r="AG542" s="3"/>
      <c r="AH542" s="3" t="s">
        <v>2302</v>
      </c>
      <c r="AI542">
        <v>20</v>
      </c>
      <c r="AJ542" s="3"/>
      <c r="AK542" s="3"/>
      <c r="AM542" s="3"/>
    </row>
    <row r="543" spans="1:39" x14ac:dyDescent="0.25">
      <c r="A543" s="1">
        <v>43353.379398148099</v>
      </c>
      <c r="B543" s="1">
        <v>43353.380451388897</v>
      </c>
      <c r="C543" s="3" t="s">
        <v>142</v>
      </c>
      <c r="D543" s="3"/>
      <c r="E543">
        <v>80</v>
      </c>
      <c r="F543" s="3"/>
      <c r="G543" s="11" t="s">
        <v>713</v>
      </c>
      <c r="I543" s="3"/>
      <c r="J543" s="3" t="s">
        <v>2295</v>
      </c>
      <c r="L543" s="3"/>
      <c r="M543" s="3" t="s">
        <v>146</v>
      </c>
      <c r="O543" s="3"/>
      <c r="P543" s="3" t="s">
        <v>2363</v>
      </c>
      <c r="R543" s="3"/>
      <c r="S543" s="3" t="s">
        <v>2307</v>
      </c>
      <c r="U543" s="3"/>
      <c r="V543" s="3" t="s">
        <v>2298</v>
      </c>
      <c r="W543">
        <v>20</v>
      </c>
      <c r="X543" s="3"/>
      <c r="Y543" s="3" t="s">
        <v>2299</v>
      </c>
      <c r="Z543">
        <v>20</v>
      </c>
      <c r="AA543" s="3"/>
      <c r="AB543" s="3" t="s">
        <v>2300</v>
      </c>
      <c r="AC543">
        <v>0</v>
      </c>
      <c r="AD543" s="3"/>
      <c r="AE543" s="3" t="s">
        <v>2301</v>
      </c>
      <c r="AF543">
        <v>20</v>
      </c>
      <c r="AG543" s="3"/>
      <c r="AH543" s="3" t="s">
        <v>2302</v>
      </c>
      <c r="AI543">
        <v>20</v>
      </c>
      <c r="AJ543" s="3"/>
      <c r="AK543" s="3"/>
      <c r="AM543" s="3"/>
    </row>
    <row r="544" spans="1:39" x14ac:dyDescent="0.25">
      <c r="A544" s="1">
        <v>43353.380648148101</v>
      </c>
      <c r="B544" s="1">
        <v>43353.381608796299</v>
      </c>
      <c r="C544" s="3" t="s">
        <v>142</v>
      </c>
      <c r="D544" s="3"/>
      <c r="E544">
        <v>60</v>
      </c>
      <c r="F544" s="3"/>
      <c r="G544" s="11" t="s">
        <v>713</v>
      </c>
      <c r="I544" s="3"/>
      <c r="J544" s="3" t="s">
        <v>2295</v>
      </c>
      <c r="L544" s="3"/>
      <c r="M544" s="3" t="s">
        <v>146</v>
      </c>
      <c r="O544" s="3"/>
      <c r="P544" s="3" t="s">
        <v>2363</v>
      </c>
      <c r="R544" s="3"/>
      <c r="S544" s="3" t="s">
        <v>2307</v>
      </c>
      <c r="U544" s="3"/>
      <c r="V544" s="3" t="s">
        <v>2298</v>
      </c>
      <c r="W544">
        <v>20</v>
      </c>
      <c r="X544" s="3"/>
      <c r="Y544" s="3" t="s">
        <v>2309</v>
      </c>
      <c r="Z544">
        <v>0</v>
      </c>
      <c r="AA544" s="3"/>
      <c r="AB544" s="3" t="s">
        <v>2300</v>
      </c>
      <c r="AC544">
        <v>0</v>
      </c>
      <c r="AD544" s="3"/>
      <c r="AE544" s="3" t="s">
        <v>2301</v>
      </c>
      <c r="AF544">
        <v>20</v>
      </c>
      <c r="AG544" s="3"/>
      <c r="AH544" s="3" t="s">
        <v>2302</v>
      </c>
      <c r="AI544">
        <v>20</v>
      </c>
      <c r="AJ544" s="3"/>
      <c r="AK544" s="3"/>
      <c r="AM544" s="3"/>
    </row>
    <row r="545" spans="1:39" x14ac:dyDescent="0.25">
      <c r="A545" s="1">
        <v>43353.3819097222</v>
      </c>
      <c r="B545" s="1">
        <v>43353.3824537037</v>
      </c>
      <c r="C545" s="3" t="s">
        <v>142</v>
      </c>
      <c r="D545" s="3"/>
      <c r="E545">
        <v>60</v>
      </c>
      <c r="F545" s="3"/>
      <c r="G545" s="11" t="s">
        <v>713</v>
      </c>
      <c r="I545" s="3"/>
      <c r="J545" s="3" t="s">
        <v>2295</v>
      </c>
      <c r="L545" s="3"/>
      <c r="M545" s="3" t="s">
        <v>146</v>
      </c>
      <c r="O545" s="3"/>
      <c r="P545" s="3" t="s">
        <v>2363</v>
      </c>
      <c r="R545" s="3"/>
      <c r="S545" s="3" t="s">
        <v>2307</v>
      </c>
      <c r="U545" s="3"/>
      <c r="V545" s="3" t="s">
        <v>2298</v>
      </c>
      <c r="W545">
        <v>20</v>
      </c>
      <c r="X545" s="3"/>
      <c r="Y545" s="3" t="s">
        <v>2353</v>
      </c>
      <c r="Z545">
        <v>0</v>
      </c>
      <c r="AA545" s="3"/>
      <c r="AB545" s="3" t="s">
        <v>2300</v>
      </c>
      <c r="AC545">
        <v>0</v>
      </c>
      <c r="AD545" s="3"/>
      <c r="AE545" s="3" t="s">
        <v>2301</v>
      </c>
      <c r="AF545">
        <v>20</v>
      </c>
      <c r="AG545" s="3"/>
      <c r="AH545" s="3" t="s">
        <v>2302</v>
      </c>
      <c r="AI545">
        <v>20</v>
      </c>
      <c r="AJ545" s="3"/>
      <c r="AK545" s="3"/>
      <c r="AM545" s="3"/>
    </row>
    <row r="546" spans="1:39" x14ac:dyDescent="0.25">
      <c r="A546" s="1">
        <v>43353.383043981499</v>
      </c>
      <c r="B546" s="1">
        <v>43353.383773148104</v>
      </c>
      <c r="C546" s="3" t="s">
        <v>142</v>
      </c>
      <c r="D546" s="3"/>
      <c r="E546">
        <v>80</v>
      </c>
      <c r="F546" s="3"/>
      <c r="G546" s="11" t="s">
        <v>713</v>
      </c>
      <c r="I546" s="3"/>
      <c r="J546" s="3" t="s">
        <v>2295</v>
      </c>
      <c r="L546" s="3"/>
      <c r="M546" s="3" t="s">
        <v>146</v>
      </c>
      <c r="O546" s="3"/>
      <c r="P546" s="3" t="s">
        <v>2363</v>
      </c>
      <c r="R546" s="3"/>
      <c r="S546" s="3" t="s">
        <v>2307</v>
      </c>
      <c r="U546" s="3"/>
      <c r="V546" s="3" t="s">
        <v>2298</v>
      </c>
      <c r="W546">
        <v>20</v>
      </c>
      <c r="X546" s="3"/>
      <c r="Y546" s="3" t="s">
        <v>2299</v>
      </c>
      <c r="Z546">
        <v>20</v>
      </c>
      <c r="AA546" s="3"/>
      <c r="AB546" s="3" t="s">
        <v>2300</v>
      </c>
      <c r="AC546">
        <v>0</v>
      </c>
      <c r="AD546" s="3"/>
      <c r="AE546" s="3" t="s">
        <v>2301</v>
      </c>
      <c r="AF546">
        <v>20</v>
      </c>
      <c r="AG546" s="3"/>
      <c r="AH546" s="3" t="s">
        <v>2302</v>
      </c>
      <c r="AI546">
        <v>20</v>
      </c>
      <c r="AJ546" s="3"/>
      <c r="AK546" s="3"/>
      <c r="AM546" s="3"/>
    </row>
    <row r="547" spans="1:39" x14ac:dyDescent="0.25">
      <c r="A547" s="28" t="s">
        <v>2844</v>
      </c>
      <c r="B547" s="28" t="s">
        <v>2845</v>
      </c>
      <c r="C547" s="29" t="s">
        <v>142</v>
      </c>
      <c r="D547" s="29"/>
      <c r="E547" s="11">
        <v>80</v>
      </c>
      <c r="F547" s="29"/>
      <c r="G547" s="11">
        <v>2632</v>
      </c>
      <c r="H547" s="11"/>
      <c r="I547" s="29"/>
      <c r="J547" s="29" t="s">
        <v>2295</v>
      </c>
      <c r="K547" s="11"/>
      <c r="L547" s="29"/>
      <c r="M547" s="29" t="s">
        <v>146</v>
      </c>
      <c r="N547" s="11"/>
      <c r="O547" s="29"/>
      <c r="P547" s="29" t="s">
        <v>2476</v>
      </c>
      <c r="Q547" s="11"/>
      <c r="R547" s="29"/>
      <c r="S547" s="29" t="s">
        <v>162</v>
      </c>
      <c r="T547" s="11"/>
      <c r="U547" s="29"/>
      <c r="V547" s="29" t="s">
        <v>2298</v>
      </c>
      <c r="W547" s="11">
        <v>20</v>
      </c>
      <c r="X547" s="29"/>
      <c r="Y547" s="29" t="s">
        <v>2299</v>
      </c>
      <c r="Z547" s="11">
        <v>20</v>
      </c>
      <c r="AA547" s="29"/>
      <c r="AB547" s="29" t="s">
        <v>2304</v>
      </c>
      <c r="AC547" s="11">
        <v>20</v>
      </c>
      <c r="AD547" s="29"/>
      <c r="AE547" s="29" t="s">
        <v>2301</v>
      </c>
      <c r="AF547" s="11">
        <v>20</v>
      </c>
      <c r="AG547" s="29"/>
      <c r="AH547" s="29" t="s">
        <v>2310</v>
      </c>
      <c r="AI547" s="11">
        <v>0</v>
      </c>
      <c r="AJ547" s="29"/>
      <c r="AK547" s="29"/>
      <c r="AL547" s="11"/>
      <c r="AM547" s="29"/>
    </row>
    <row r="548" spans="1:39" x14ac:dyDescent="0.25">
      <c r="A548" s="28" t="s">
        <v>2846</v>
      </c>
      <c r="B548" s="28" t="s">
        <v>2847</v>
      </c>
      <c r="C548" s="29" t="s">
        <v>142</v>
      </c>
      <c r="D548" s="29"/>
      <c r="E548" s="11">
        <v>80</v>
      </c>
      <c r="F548" s="29"/>
      <c r="G548" s="11">
        <v>2632</v>
      </c>
      <c r="H548" s="11"/>
      <c r="I548" s="29"/>
      <c r="J548" s="29" t="s">
        <v>2295</v>
      </c>
      <c r="K548" s="11"/>
      <c r="L548" s="29"/>
      <c r="M548" s="29" t="s">
        <v>146</v>
      </c>
      <c r="N548" s="11"/>
      <c r="O548" s="29"/>
      <c r="P548" s="29" t="s">
        <v>2478</v>
      </c>
      <c r="Q548" s="11"/>
      <c r="R548" s="29"/>
      <c r="S548" s="29" t="s">
        <v>2337</v>
      </c>
      <c r="T548" s="11"/>
      <c r="U548" s="29"/>
      <c r="V548" s="29" t="s">
        <v>2298</v>
      </c>
      <c r="W548" s="11">
        <v>20</v>
      </c>
      <c r="X548" s="29"/>
      <c r="Y548" s="29" t="s">
        <v>2299</v>
      </c>
      <c r="Z548" s="11">
        <v>20</v>
      </c>
      <c r="AA548" s="29"/>
      <c r="AB548" s="29" t="s">
        <v>2304</v>
      </c>
      <c r="AC548" s="11">
        <v>20</v>
      </c>
      <c r="AD548" s="29"/>
      <c r="AE548" s="29" t="s">
        <v>2301</v>
      </c>
      <c r="AF548" s="11">
        <v>20</v>
      </c>
      <c r="AG548" s="29"/>
      <c r="AH548" s="29" t="s">
        <v>2310</v>
      </c>
      <c r="AI548" s="11">
        <v>0</v>
      </c>
      <c r="AJ548" s="29"/>
      <c r="AK548" s="29"/>
      <c r="AL548" s="11"/>
      <c r="AM548" s="29"/>
    </row>
    <row r="549" spans="1:39" x14ac:dyDescent="0.25">
      <c r="A549" s="28" t="s">
        <v>2848</v>
      </c>
      <c r="B549" s="28" t="s">
        <v>2849</v>
      </c>
      <c r="C549" s="29" t="s">
        <v>142</v>
      </c>
      <c r="D549" s="29"/>
      <c r="E549" s="11">
        <v>100</v>
      </c>
      <c r="F549" s="29"/>
      <c r="G549" s="11">
        <v>2632</v>
      </c>
      <c r="H549" s="11"/>
      <c r="I549" s="29"/>
      <c r="J549" s="29" t="s">
        <v>2295</v>
      </c>
      <c r="K549" s="11"/>
      <c r="L549" s="29"/>
      <c r="M549" s="29" t="s">
        <v>146</v>
      </c>
      <c r="N549" s="11"/>
      <c r="O549" s="29"/>
      <c r="P549" s="29" t="s">
        <v>2615</v>
      </c>
      <c r="Q549" s="11"/>
      <c r="R549" s="29"/>
      <c r="S549" s="29" t="s">
        <v>2604</v>
      </c>
      <c r="T549" s="11"/>
      <c r="U549" s="29"/>
      <c r="V549" s="29" t="s">
        <v>2298</v>
      </c>
      <c r="W549" s="11">
        <v>20</v>
      </c>
      <c r="X549" s="29"/>
      <c r="Y549" s="29" t="s">
        <v>2299</v>
      </c>
      <c r="Z549" s="11">
        <v>20</v>
      </c>
      <c r="AA549" s="29"/>
      <c r="AB549" s="29" t="s">
        <v>2304</v>
      </c>
      <c r="AC549" s="11">
        <v>20</v>
      </c>
      <c r="AD549" s="29"/>
      <c r="AE549" s="29" t="s">
        <v>2301</v>
      </c>
      <c r="AF549" s="11">
        <v>20</v>
      </c>
      <c r="AG549" s="29"/>
      <c r="AH549" s="29" t="s">
        <v>2302</v>
      </c>
      <c r="AI549" s="11">
        <v>20</v>
      </c>
      <c r="AJ549" s="29"/>
      <c r="AK549" s="29"/>
      <c r="AL549" s="11"/>
      <c r="AM549" s="29"/>
    </row>
    <row r="550" spans="1:39" x14ac:dyDescent="0.25">
      <c r="A550" s="28" t="s">
        <v>2850</v>
      </c>
      <c r="B550" s="28" t="s">
        <v>2851</v>
      </c>
      <c r="C550" s="29" t="s">
        <v>142</v>
      </c>
      <c r="D550" s="29"/>
      <c r="E550" s="11">
        <v>60</v>
      </c>
      <c r="F550" s="29"/>
      <c r="G550" s="11">
        <v>2632</v>
      </c>
      <c r="H550" s="11"/>
      <c r="I550" s="29"/>
      <c r="J550" s="29" t="s">
        <v>2295</v>
      </c>
      <c r="K550" s="11"/>
      <c r="L550" s="29"/>
      <c r="M550" s="29" t="s">
        <v>146</v>
      </c>
      <c r="N550" s="11"/>
      <c r="O550" s="29"/>
      <c r="P550" s="29" t="s">
        <v>2478</v>
      </c>
      <c r="Q550" s="11"/>
      <c r="R550" s="29"/>
      <c r="S550" s="29" t="s">
        <v>162</v>
      </c>
      <c r="T550" s="11"/>
      <c r="U550" s="29"/>
      <c r="V550" s="29" t="s">
        <v>2298</v>
      </c>
      <c r="W550" s="11">
        <v>20</v>
      </c>
      <c r="X550" s="29"/>
      <c r="Y550" s="29" t="s">
        <v>2353</v>
      </c>
      <c r="Z550" s="11">
        <v>0</v>
      </c>
      <c r="AA550" s="29"/>
      <c r="AB550" s="29" t="s">
        <v>2304</v>
      </c>
      <c r="AC550" s="11">
        <v>20</v>
      </c>
      <c r="AD550" s="29"/>
      <c r="AE550" s="29" t="s">
        <v>2301</v>
      </c>
      <c r="AF550" s="11">
        <v>20</v>
      </c>
      <c r="AG550" s="29"/>
      <c r="AH550" s="29" t="s">
        <v>2310</v>
      </c>
      <c r="AI550" s="11">
        <v>0</v>
      </c>
      <c r="AJ550" s="29"/>
      <c r="AK550" s="29"/>
      <c r="AL550" s="11"/>
      <c r="AM550" s="29"/>
    </row>
    <row r="551" spans="1:39" x14ac:dyDescent="0.25">
      <c r="A551" s="28" t="s">
        <v>2852</v>
      </c>
      <c r="B551" s="28" t="s">
        <v>2853</v>
      </c>
      <c r="C551" s="29" t="s">
        <v>142</v>
      </c>
      <c r="D551" s="29"/>
      <c r="E551" s="11">
        <v>60</v>
      </c>
      <c r="F551" s="29"/>
      <c r="G551" s="11">
        <v>2632</v>
      </c>
      <c r="H551" s="11"/>
      <c r="I551" s="29"/>
      <c r="J551" s="29" t="s">
        <v>2295</v>
      </c>
      <c r="K551" s="11"/>
      <c r="L551" s="29"/>
      <c r="M551" s="29" t="s">
        <v>146</v>
      </c>
      <c r="N551" s="11"/>
      <c r="O551" s="29"/>
      <c r="P551" s="29" t="s">
        <v>2478</v>
      </c>
      <c r="Q551" s="11"/>
      <c r="R551" s="29"/>
      <c r="S551" s="29" t="s">
        <v>2486</v>
      </c>
      <c r="T551" s="11"/>
      <c r="U551" s="29"/>
      <c r="V551" s="29" t="s">
        <v>2298</v>
      </c>
      <c r="W551" s="11">
        <v>20</v>
      </c>
      <c r="X551" s="29"/>
      <c r="Y551" s="29" t="s">
        <v>2299</v>
      </c>
      <c r="Z551" s="11">
        <v>20</v>
      </c>
      <c r="AA551" s="29"/>
      <c r="AB551" s="29" t="s">
        <v>2304</v>
      </c>
      <c r="AC551" s="11">
        <v>20</v>
      </c>
      <c r="AD551" s="29"/>
      <c r="AE551" s="29" t="s">
        <v>2311</v>
      </c>
      <c r="AF551" s="11">
        <v>0</v>
      </c>
      <c r="AG551" s="29"/>
      <c r="AH551" s="29" t="s">
        <v>2312</v>
      </c>
      <c r="AI551" s="11">
        <v>0</v>
      </c>
      <c r="AJ551" s="29"/>
      <c r="AK551" s="29" t="s">
        <v>2854</v>
      </c>
      <c r="AL551" s="11"/>
      <c r="AM551" s="29"/>
    </row>
    <row r="552" spans="1:39" x14ac:dyDescent="0.25">
      <c r="A552" s="28" t="s">
        <v>2855</v>
      </c>
      <c r="B552" s="28" t="s">
        <v>2856</v>
      </c>
      <c r="C552" s="29" t="s">
        <v>142</v>
      </c>
      <c r="D552" s="29"/>
      <c r="E552" s="11">
        <v>40</v>
      </c>
      <c r="F552" s="29"/>
      <c r="G552" s="11">
        <v>2632</v>
      </c>
      <c r="H552" s="11"/>
      <c r="I552" s="29"/>
      <c r="J552" s="29" t="s">
        <v>2295</v>
      </c>
      <c r="K552" s="11"/>
      <c r="L552" s="29"/>
      <c r="M552" s="29" t="s">
        <v>146</v>
      </c>
      <c r="N552" s="11"/>
      <c r="O552" s="29"/>
      <c r="P552" s="29" t="s">
        <v>2478</v>
      </c>
      <c r="Q552" s="11"/>
      <c r="R552" s="29"/>
      <c r="S552" s="29" t="s">
        <v>162</v>
      </c>
      <c r="T552" s="11"/>
      <c r="U552" s="29"/>
      <c r="V552" s="29" t="s">
        <v>2298</v>
      </c>
      <c r="W552" s="11">
        <v>20</v>
      </c>
      <c r="X552" s="29"/>
      <c r="Y552" s="29" t="s">
        <v>2309</v>
      </c>
      <c r="Z552" s="11">
        <v>0</v>
      </c>
      <c r="AA552" s="29"/>
      <c r="AB552" s="29" t="s">
        <v>2304</v>
      </c>
      <c r="AC552" s="11">
        <v>20</v>
      </c>
      <c r="AD552" s="29"/>
      <c r="AE552" s="29" t="s">
        <v>2311</v>
      </c>
      <c r="AF552" s="11">
        <v>0</v>
      </c>
      <c r="AG552" s="29"/>
      <c r="AH552" s="29" t="s">
        <v>2312</v>
      </c>
      <c r="AI552" s="11">
        <v>0</v>
      </c>
      <c r="AJ552" s="29"/>
      <c r="AK552" s="29"/>
      <c r="AL552" s="11"/>
      <c r="AM552" s="29"/>
    </row>
    <row r="553" spans="1:39" x14ac:dyDescent="0.25">
      <c r="A553" s="28" t="s">
        <v>2857</v>
      </c>
      <c r="B553" s="28" t="s">
        <v>2858</v>
      </c>
      <c r="C553" s="29" t="s">
        <v>142</v>
      </c>
      <c r="D553" s="29"/>
      <c r="E553" s="11">
        <v>60</v>
      </c>
      <c r="F553" s="29"/>
      <c r="G553" s="11">
        <v>2632</v>
      </c>
      <c r="H553" s="11"/>
      <c r="I553" s="29"/>
      <c r="J553" s="29" t="s">
        <v>2295</v>
      </c>
      <c r="K553" s="11"/>
      <c r="L553" s="29"/>
      <c r="M553" s="29" t="s">
        <v>146</v>
      </c>
      <c r="N553" s="11"/>
      <c r="O553" s="29"/>
      <c r="P553" s="29" t="s">
        <v>2387</v>
      </c>
      <c r="Q553" s="11"/>
      <c r="R553" s="29"/>
      <c r="S553" s="29" t="s">
        <v>2406</v>
      </c>
      <c r="T553" s="11"/>
      <c r="U553" s="29"/>
      <c r="V553" s="29" t="s">
        <v>2298</v>
      </c>
      <c r="W553" s="11">
        <v>20</v>
      </c>
      <c r="X553" s="29"/>
      <c r="Y553" s="29" t="s">
        <v>2309</v>
      </c>
      <c r="Z553" s="11">
        <v>0</v>
      </c>
      <c r="AA553" s="29"/>
      <c r="AB553" s="29" t="s">
        <v>2304</v>
      </c>
      <c r="AC553" s="11">
        <v>20</v>
      </c>
      <c r="AD553" s="29"/>
      <c r="AE553" s="29" t="s">
        <v>2311</v>
      </c>
      <c r="AF553" s="11">
        <v>0</v>
      </c>
      <c r="AG553" s="29"/>
      <c r="AH553" s="29" t="s">
        <v>2302</v>
      </c>
      <c r="AI553" s="11">
        <v>20</v>
      </c>
      <c r="AJ553" s="29"/>
      <c r="AK553" s="29"/>
      <c r="AL553" s="11"/>
      <c r="AM553" s="29"/>
    </row>
    <row r="554" spans="1:39" x14ac:dyDescent="0.25">
      <c r="A554" s="28" t="s">
        <v>2859</v>
      </c>
      <c r="B554" s="28" t="s">
        <v>2860</v>
      </c>
      <c r="C554" s="29" t="s">
        <v>142</v>
      </c>
      <c r="D554" s="29"/>
      <c r="E554" s="11">
        <v>60</v>
      </c>
      <c r="F554" s="29"/>
      <c r="G554" s="11">
        <v>2632</v>
      </c>
      <c r="H554" s="11"/>
      <c r="I554" s="29"/>
      <c r="J554" s="29" t="s">
        <v>2295</v>
      </c>
      <c r="K554" s="11"/>
      <c r="L554" s="29"/>
      <c r="M554" s="29" t="s">
        <v>146</v>
      </c>
      <c r="N554" s="11"/>
      <c r="O554" s="29"/>
      <c r="P554" s="29" t="s">
        <v>2387</v>
      </c>
      <c r="Q554" s="11"/>
      <c r="R554" s="29"/>
      <c r="S554" s="29" t="s">
        <v>2418</v>
      </c>
      <c r="T554" s="11"/>
      <c r="U554" s="29"/>
      <c r="V554" s="29" t="s">
        <v>2298</v>
      </c>
      <c r="W554" s="11">
        <v>20</v>
      </c>
      <c r="X554" s="29"/>
      <c r="Y554" s="29" t="s">
        <v>2309</v>
      </c>
      <c r="Z554" s="11">
        <v>0</v>
      </c>
      <c r="AA554" s="29"/>
      <c r="AB554" s="29" t="s">
        <v>2304</v>
      </c>
      <c r="AC554" s="11">
        <v>20</v>
      </c>
      <c r="AD554" s="29"/>
      <c r="AE554" s="29" t="s">
        <v>2311</v>
      </c>
      <c r="AF554" s="11">
        <v>0</v>
      </c>
      <c r="AG554" s="29"/>
      <c r="AH554" s="29" t="s">
        <v>2302</v>
      </c>
      <c r="AI554" s="11">
        <v>20</v>
      </c>
      <c r="AJ554" s="29"/>
      <c r="AK554" s="29"/>
      <c r="AL554" s="11"/>
      <c r="AM554" s="29"/>
    </row>
    <row r="555" spans="1:39" x14ac:dyDescent="0.25">
      <c r="A555" s="28" t="s">
        <v>2861</v>
      </c>
      <c r="B555" s="28" t="s">
        <v>2862</v>
      </c>
      <c r="C555" s="29" t="s">
        <v>142</v>
      </c>
      <c r="D555" s="29"/>
      <c r="E555" s="11">
        <v>40</v>
      </c>
      <c r="F555" s="29"/>
      <c r="G555" s="11">
        <v>2632</v>
      </c>
      <c r="H555" s="11"/>
      <c r="I555" s="29"/>
      <c r="J555" s="29" t="s">
        <v>2295</v>
      </c>
      <c r="K555" s="11"/>
      <c r="L555" s="29"/>
      <c r="M555" s="29" t="s">
        <v>146</v>
      </c>
      <c r="N555" s="11"/>
      <c r="O555" s="29"/>
      <c r="P555" s="29" t="s">
        <v>2508</v>
      </c>
      <c r="Q555" s="11"/>
      <c r="R555" s="29"/>
      <c r="S555" s="29" t="s">
        <v>2324</v>
      </c>
      <c r="T555" s="11"/>
      <c r="U555" s="29"/>
      <c r="V555" s="29" t="s">
        <v>2298</v>
      </c>
      <c r="W555" s="11">
        <v>20</v>
      </c>
      <c r="X555" s="29"/>
      <c r="Y555" s="29" t="s">
        <v>2309</v>
      </c>
      <c r="Z555" s="11">
        <v>0</v>
      </c>
      <c r="AA555" s="29"/>
      <c r="AB555" s="29" t="s">
        <v>2304</v>
      </c>
      <c r="AC555" s="11">
        <v>20</v>
      </c>
      <c r="AD555" s="29"/>
      <c r="AE555" s="29" t="s">
        <v>2311</v>
      </c>
      <c r="AF555" s="11">
        <v>0</v>
      </c>
      <c r="AG555" s="29"/>
      <c r="AH555" s="29" t="s">
        <v>2310</v>
      </c>
      <c r="AI555" s="11">
        <v>0</v>
      </c>
      <c r="AJ555" s="29"/>
      <c r="AK555" s="29"/>
      <c r="AL555" s="11"/>
      <c r="AM555" s="29"/>
    </row>
    <row r="556" spans="1:39" x14ac:dyDescent="0.25">
      <c r="A556" s="28" t="s">
        <v>2863</v>
      </c>
      <c r="B556" s="28" t="s">
        <v>2864</v>
      </c>
      <c r="C556" s="29" t="s">
        <v>142</v>
      </c>
      <c r="D556" s="29"/>
      <c r="E556" s="11">
        <v>80</v>
      </c>
      <c r="F556" s="29"/>
      <c r="G556" s="11">
        <v>2632</v>
      </c>
      <c r="H556" s="11"/>
      <c r="I556" s="29"/>
      <c r="J556" s="29" t="s">
        <v>2295</v>
      </c>
      <c r="K556" s="11"/>
      <c r="L556" s="29"/>
      <c r="M556" s="29" t="s">
        <v>146</v>
      </c>
      <c r="N556" s="11"/>
      <c r="O556" s="29"/>
      <c r="P556" s="29" t="s">
        <v>2865</v>
      </c>
      <c r="Q556" s="11"/>
      <c r="R556" s="29"/>
      <c r="S556" s="29" t="s">
        <v>2406</v>
      </c>
      <c r="T556" s="11"/>
      <c r="U556" s="29"/>
      <c r="V556" s="29" t="s">
        <v>2298</v>
      </c>
      <c r="W556" s="11">
        <v>20</v>
      </c>
      <c r="X556" s="29"/>
      <c r="Y556" s="29" t="s">
        <v>2299</v>
      </c>
      <c r="Z556" s="11">
        <v>20</v>
      </c>
      <c r="AA556" s="29"/>
      <c r="AB556" s="29" t="s">
        <v>2304</v>
      </c>
      <c r="AC556" s="11">
        <v>20</v>
      </c>
      <c r="AD556" s="29"/>
      <c r="AE556" s="29" t="s">
        <v>2301</v>
      </c>
      <c r="AF556" s="11">
        <v>20</v>
      </c>
      <c r="AG556" s="29"/>
      <c r="AH556" s="29" t="s">
        <v>2312</v>
      </c>
      <c r="AI556" s="11">
        <v>0</v>
      </c>
      <c r="AJ556" s="29"/>
      <c r="AK556" s="29"/>
      <c r="AL556" s="11"/>
      <c r="AM556" s="29"/>
    </row>
    <row r="557" spans="1:39" x14ac:dyDescent="0.25">
      <c r="A557" s="28" t="s">
        <v>2866</v>
      </c>
      <c r="B557" s="28" t="s">
        <v>2867</v>
      </c>
      <c r="C557" s="29" t="s">
        <v>142</v>
      </c>
      <c r="D557" s="29"/>
      <c r="E557" s="11">
        <v>40</v>
      </c>
      <c r="F557" s="29"/>
      <c r="G557" s="11">
        <v>2214</v>
      </c>
      <c r="H557" s="11"/>
      <c r="I557" s="29"/>
      <c r="J557" s="29" t="s">
        <v>2295</v>
      </c>
      <c r="K557" s="11"/>
      <c r="L557" s="29"/>
      <c r="M557" s="29" t="s">
        <v>146</v>
      </c>
      <c r="N557" s="11"/>
      <c r="O557" s="29"/>
      <c r="P557" s="29" t="s">
        <v>2868</v>
      </c>
      <c r="Q557" s="11"/>
      <c r="R557" s="29"/>
      <c r="S557" s="29" t="s">
        <v>162</v>
      </c>
      <c r="T557" s="11"/>
      <c r="U557" s="29"/>
      <c r="V557" s="29" t="s">
        <v>2298</v>
      </c>
      <c r="W557" s="11">
        <v>20</v>
      </c>
      <c r="X557" s="29"/>
      <c r="Y557" s="29" t="s">
        <v>2309</v>
      </c>
      <c r="Z557" s="11">
        <v>0</v>
      </c>
      <c r="AA557" s="29"/>
      <c r="AB557" s="29" t="s">
        <v>2304</v>
      </c>
      <c r="AC557" s="11">
        <v>20</v>
      </c>
      <c r="AD557" s="29"/>
      <c r="AE557" s="29" t="s">
        <v>2311</v>
      </c>
      <c r="AF557" s="11">
        <v>0</v>
      </c>
      <c r="AG557" s="29"/>
      <c r="AH557" s="29" t="s">
        <v>2310</v>
      </c>
      <c r="AI557" s="11">
        <v>0</v>
      </c>
      <c r="AJ557" s="29"/>
      <c r="AK557" s="29"/>
      <c r="AL557" s="11"/>
      <c r="AM557" s="29"/>
    </row>
    <row r="558" spans="1:39" x14ac:dyDescent="0.25">
      <c r="A558" s="28" t="s">
        <v>2869</v>
      </c>
      <c r="B558" s="28" t="s">
        <v>2870</v>
      </c>
      <c r="C558" s="29" t="s">
        <v>142</v>
      </c>
      <c r="D558" s="29"/>
      <c r="E558" s="11">
        <v>20</v>
      </c>
      <c r="F558" s="29"/>
      <c r="G558" s="11">
        <v>2590</v>
      </c>
      <c r="H558" s="11"/>
      <c r="I558" s="29"/>
      <c r="J558" s="29" t="s">
        <v>255</v>
      </c>
      <c r="K558" s="11"/>
      <c r="L558" s="29"/>
      <c r="M558" s="29" t="s">
        <v>146</v>
      </c>
      <c r="N558" s="11"/>
      <c r="O558" s="29"/>
      <c r="P558" s="29" t="s">
        <v>2478</v>
      </c>
      <c r="Q558" s="11"/>
      <c r="R558" s="29"/>
      <c r="S558" s="29" t="s">
        <v>162</v>
      </c>
      <c r="T558" s="11"/>
      <c r="U558" s="29"/>
      <c r="V558" s="29" t="s">
        <v>2373</v>
      </c>
      <c r="W558" s="11">
        <v>0</v>
      </c>
      <c r="X558" s="29"/>
      <c r="Y558" s="29" t="s">
        <v>2309</v>
      </c>
      <c r="Z558" s="11">
        <v>0</v>
      </c>
      <c r="AA558" s="29"/>
      <c r="AB558" s="29" t="s">
        <v>2304</v>
      </c>
      <c r="AC558" s="11">
        <v>20</v>
      </c>
      <c r="AD558" s="29"/>
      <c r="AE558" s="29" t="s">
        <v>2319</v>
      </c>
      <c r="AF558" s="11">
        <v>0</v>
      </c>
      <c r="AG558" s="29"/>
      <c r="AH558" s="29" t="s">
        <v>2312</v>
      </c>
      <c r="AI558" s="11">
        <v>0</v>
      </c>
      <c r="AJ558" s="29"/>
      <c r="AK558" s="29"/>
      <c r="AL558" s="11"/>
      <c r="AM558" s="29"/>
    </row>
    <row r="559" spans="1:39" x14ac:dyDescent="0.25">
      <c r="A559" s="28" t="s">
        <v>2871</v>
      </c>
      <c r="B559" s="28" t="s">
        <v>2872</v>
      </c>
      <c r="C559" s="29" t="s">
        <v>142</v>
      </c>
      <c r="D559" s="29"/>
      <c r="E559" s="11">
        <v>80</v>
      </c>
      <c r="F559" s="29"/>
      <c r="G559" s="11">
        <v>2590</v>
      </c>
      <c r="H559" s="11"/>
      <c r="I559" s="29"/>
      <c r="J559" s="29" t="s">
        <v>2295</v>
      </c>
      <c r="K559" s="11"/>
      <c r="L559" s="29"/>
      <c r="M559" s="29" t="s">
        <v>146</v>
      </c>
      <c r="N559" s="11"/>
      <c r="O559" s="29"/>
      <c r="P559" s="29" t="s">
        <v>2478</v>
      </c>
      <c r="Q559" s="11"/>
      <c r="R559" s="29"/>
      <c r="S559" s="29" t="s">
        <v>162</v>
      </c>
      <c r="T559" s="11"/>
      <c r="U559" s="29"/>
      <c r="V559" s="29" t="s">
        <v>2298</v>
      </c>
      <c r="W559" s="11">
        <v>20</v>
      </c>
      <c r="X559" s="29"/>
      <c r="Y559" s="29" t="s">
        <v>2299</v>
      </c>
      <c r="Z559" s="11">
        <v>20</v>
      </c>
      <c r="AA559" s="29"/>
      <c r="AB559" s="29" t="s">
        <v>2304</v>
      </c>
      <c r="AC559" s="11">
        <v>20</v>
      </c>
      <c r="AD559" s="29"/>
      <c r="AE559" s="29" t="s">
        <v>2301</v>
      </c>
      <c r="AF559" s="11">
        <v>20</v>
      </c>
      <c r="AG559" s="29"/>
      <c r="AH559" s="29" t="s">
        <v>2312</v>
      </c>
      <c r="AI559" s="11">
        <v>0</v>
      </c>
      <c r="AJ559" s="29"/>
      <c r="AK559" s="29"/>
      <c r="AL559" s="11"/>
      <c r="AM559" s="29"/>
    </row>
    <row r="560" spans="1:39" x14ac:dyDescent="0.25">
      <c r="A560" s="28" t="s">
        <v>2873</v>
      </c>
      <c r="B560" s="28" t="s">
        <v>2874</v>
      </c>
      <c r="C560" s="29" t="s">
        <v>142</v>
      </c>
      <c r="D560" s="29"/>
      <c r="E560" s="11">
        <v>80</v>
      </c>
      <c r="F560" s="29"/>
      <c r="G560" s="11">
        <v>2590</v>
      </c>
      <c r="H560" s="11"/>
      <c r="I560" s="29"/>
      <c r="J560" s="29" t="s">
        <v>2295</v>
      </c>
      <c r="K560" s="11"/>
      <c r="L560" s="29"/>
      <c r="M560" s="29" t="s">
        <v>146</v>
      </c>
      <c r="N560" s="11"/>
      <c r="O560" s="29"/>
      <c r="P560" s="29" t="s">
        <v>2478</v>
      </c>
      <c r="Q560" s="11"/>
      <c r="R560" s="29"/>
      <c r="S560" s="29" t="s">
        <v>162</v>
      </c>
      <c r="T560" s="11"/>
      <c r="U560" s="29"/>
      <c r="V560" s="29" t="s">
        <v>2298</v>
      </c>
      <c r="W560" s="11">
        <v>20</v>
      </c>
      <c r="X560" s="29"/>
      <c r="Y560" s="29" t="s">
        <v>2299</v>
      </c>
      <c r="Z560" s="11">
        <v>20</v>
      </c>
      <c r="AA560" s="29"/>
      <c r="AB560" s="29" t="s">
        <v>2304</v>
      </c>
      <c r="AC560" s="11">
        <v>20</v>
      </c>
      <c r="AD560" s="29"/>
      <c r="AE560" s="29" t="s">
        <v>2301</v>
      </c>
      <c r="AF560" s="11">
        <v>20</v>
      </c>
      <c r="AG560" s="29"/>
      <c r="AH560" s="29" t="s">
        <v>2310</v>
      </c>
      <c r="AI560" s="11">
        <v>0</v>
      </c>
      <c r="AJ560" s="29"/>
      <c r="AK560" s="29"/>
      <c r="AL560" s="11"/>
      <c r="AM560" s="29"/>
    </row>
    <row r="561" spans="1:39" x14ac:dyDescent="0.25">
      <c r="A561" s="28" t="s">
        <v>2875</v>
      </c>
      <c r="B561" s="28" t="s">
        <v>2876</v>
      </c>
      <c r="C561" s="29" t="s">
        <v>142</v>
      </c>
      <c r="D561" s="29"/>
      <c r="E561" s="11">
        <v>100</v>
      </c>
      <c r="F561" s="29"/>
      <c r="G561" s="11">
        <v>2590</v>
      </c>
      <c r="H561" s="11"/>
      <c r="I561" s="29"/>
      <c r="J561" s="29" t="s">
        <v>2295</v>
      </c>
      <c r="K561" s="11"/>
      <c r="L561" s="29"/>
      <c r="M561" s="29" t="s">
        <v>146</v>
      </c>
      <c r="N561" s="11"/>
      <c r="O561" s="29"/>
      <c r="P561" s="29" t="s">
        <v>2387</v>
      </c>
      <c r="Q561" s="11"/>
      <c r="R561" s="29"/>
      <c r="S561" s="29" t="s">
        <v>162</v>
      </c>
      <c r="T561" s="11"/>
      <c r="U561" s="29"/>
      <c r="V561" s="29" t="s">
        <v>2298</v>
      </c>
      <c r="W561" s="11">
        <v>20</v>
      </c>
      <c r="X561" s="29"/>
      <c r="Y561" s="29" t="s">
        <v>2299</v>
      </c>
      <c r="Z561" s="11">
        <v>20</v>
      </c>
      <c r="AA561" s="29"/>
      <c r="AB561" s="29" t="s">
        <v>2304</v>
      </c>
      <c r="AC561" s="11">
        <v>20</v>
      </c>
      <c r="AD561" s="29"/>
      <c r="AE561" s="29" t="s">
        <v>2301</v>
      </c>
      <c r="AF561" s="11">
        <v>20</v>
      </c>
      <c r="AG561" s="29"/>
      <c r="AH561" s="29" t="s">
        <v>2302</v>
      </c>
      <c r="AI561" s="11">
        <v>20</v>
      </c>
      <c r="AJ561" s="29"/>
      <c r="AK561" s="29"/>
      <c r="AL561" s="11"/>
      <c r="AM561" s="29"/>
    </row>
    <row r="562" spans="1:39" x14ac:dyDescent="0.25">
      <c r="A562" s="28" t="s">
        <v>2877</v>
      </c>
      <c r="B562" s="28" t="s">
        <v>2878</v>
      </c>
      <c r="C562" s="29" t="s">
        <v>142</v>
      </c>
      <c r="D562" s="29"/>
      <c r="E562" s="11">
        <v>100</v>
      </c>
      <c r="F562" s="29"/>
      <c r="G562" s="11">
        <v>2590</v>
      </c>
      <c r="H562" s="11"/>
      <c r="I562" s="29"/>
      <c r="J562" s="29" t="s">
        <v>2295</v>
      </c>
      <c r="K562" s="11"/>
      <c r="L562" s="29"/>
      <c r="M562" s="29" t="s">
        <v>146</v>
      </c>
      <c r="N562" s="11"/>
      <c r="O562" s="29"/>
      <c r="P562" s="29" t="s">
        <v>2387</v>
      </c>
      <c r="Q562" s="11"/>
      <c r="R562" s="29"/>
      <c r="S562" s="29" t="s">
        <v>162</v>
      </c>
      <c r="T562" s="11"/>
      <c r="U562" s="29"/>
      <c r="V562" s="29" t="s">
        <v>2298</v>
      </c>
      <c r="W562" s="11">
        <v>20</v>
      </c>
      <c r="X562" s="29"/>
      <c r="Y562" s="29" t="s">
        <v>2299</v>
      </c>
      <c r="Z562" s="11">
        <v>20</v>
      </c>
      <c r="AA562" s="29"/>
      <c r="AB562" s="29" t="s">
        <v>2304</v>
      </c>
      <c r="AC562" s="11">
        <v>20</v>
      </c>
      <c r="AD562" s="29"/>
      <c r="AE562" s="29" t="s">
        <v>2301</v>
      </c>
      <c r="AF562" s="11">
        <v>20</v>
      </c>
      <c r="AG562" s="29"/>
      <c r="AH562" s="29" t="s">
        <v>2302</v>
      </c>
      <c r="AI562" s="11">
        <v>20</v>
      </c>
      <c r="AJ562" s="29"/>
      <c r="AK562" s="29"/>
      <c r="AL562" s="11"/>
      <c r="AM562" s="29"/>
    </row>
    <row r="563" spans="1:39" x14ac:dyDescent="0.25">
      <c r="A563" s="28" t="s">
        <v>2879</v>
      </c>
      <c r="B563" s="28" t="s">
        <v>2880</v>
      </c>
      <c r="C563" s="29" t="s">
        <v>142</v>
      </c>
      <c r="D563" s="29"/>
      <c r="E563" s="11">
        <v>100</v>
      </c>
      <c r="F563" s="29"/>
      <c r="G563" s="11">
        <v>2590</v>
      </c>
      <c r="H563" s="11"/>
      <c r="I563" s="29"/>
      <c r="J563" s="29" t="s">
        <v>2295</v>
      </c>
      <c r="K563" s="11"/>
      <c r="L563" s="29"/>
      <c r="M563" s="29" t="s">
        <v>146</v>
      </c>
      <c r="N563" s="11"/>
      <c r="O563" s="29"/>
      <c r="P563" s="29" t="s">
        <v>2387</v>
      </c>
      <c r="Q563" s="11"/>
      <c r="R563" s="29"/>
      <c r="S563" s="29" t="s">
        <v>162</v>
      </c>
      <c r="T563" s="11"/>
      <c r="U563" s="29"/>
      <c r="V563" s="29" t="s">
        <v>2298</v>
      </c>
      <c r="W563" s="11">
        <v>20</v>
      </c>
      <c r="X563" s="29"/>
      <c r="Y563" s="29" t="s">
        <v>2299</v>
      </c>
      <c r="Z563" s="11">
        <v>20</v>
      </c>
      <c r="AA563" s="29"/>
      <c r="AB563" s="29" t="s">
        <v>2304</v>
      </c>
      <c r="AC563" s="11">
        <v>20</v>
      </c>
      <c r="AD563" s="29"/>
      <c r="AE563" s="29" t="s">
        <v>2301</v>
      </c>
      <c r="AF563" s="11">
        <v>20</v>
      </c>
      <c r="AG563" s="29"/>
      <c r="AH563" s="29" t="s">
        <v>2302</v>
      </c>
      <c r="AI563" s="11">
        <v>20</v>
      </c>
      <c r="AJ563" s="29"/>
      <c r="AK563" s="29"/>
      <c r="AL563" s="11"/>
      <c r="AM563" s="29"/>
    </row>
    <row r="564" spans="1:39" x14ac:dyDescent="0.25">
      <c r="A564" s="28" t="s">
        <v>2881</v>
      </c>
      <c r="B564" s="28" t="s">
        <v>2882</v>
      </c>
      <c r="C564" s="29" t="s">
        <v>142</v>
      </c>
      <c r="D564" s="29"/>
      <c r="E564" s="11">
        <v>100</v>
      </c>
      <c r="F564" s="29"/>
      <c r="G564" s="11">
        <v>2590</v>
      </c>
      <c r="H564" s="11"/>
      <c r="I564" s="29"/>
      <c r="J564" s="29" t="s">
        <v>2295</v>
      </c>
      <c r="K564" s="11"/>
      <c r="L564" s="29"/>
      <c r="M564" s="29" t="s">
        <v>146</v>
      </c>
      <c r="N564" s="11"/>
      <c r="O564" s="29"/>
      <c r="P564" s="29" t="s">
        <v>2387</v>
      </c>
      <c r="Q564" s="11"/>
      <c r="R564" s="29"/>
      <c r="S564" s="29" t="s">
        <v>162</v>
      </c>
      <c r="T564" s="11"/>
      <c r="U564" s="29"/>
      <c r="V564" s="29" t="s">
        <v>2298</v>
      </c>
      <c r="W564" s="11">
        <v>20</v>
      </c>
      <c r="X564" s="29"/>
      <c r="Y564" s="29" t="s">
        <v>2299</v>
      </c>
      <c r="Z564" s="11">
        <v>20</v>
      </c>
      <c r="AA564" s="29"/>
      <c r="AB564" s="29" t="s">
        <v>2304</v>
      </c>
      <c r="AC564" s="11">
        <v>20</v>
      </c>
      <c r="AD564" s="29"/>
      <c r="AE564" s="29" t="s">
        <v>2301</v>
      </c>
      <c r="AF564" s="11">
        <v>20</v>
      </c>
      <c r="AG564" s="29"/>
      <c r="AH564" s="29" t="s">
        <v>2302</v>
      </c>
      <c r="AI564" s="11">
        <v>20</v>
      </c>
      <c r="AJ564" s="29"/>
      <c r="AK564" s="29"/>
      <c r="AL564" s="11"/>
      <c r="AM564" s="29"/>
    </row>
    <row r="565" spans="1:39" x14ac:dyDescent="0.25">
      <c r="A565" s="65" t="s">
        <v>3118</v>
      </c>
      <c r="B565" s="65" t="s">
        <v>3119</v>
      </c>
      <c r="C565" s="66" t="s">
        <v>142</v>
      </c>
      <c r="D565" s="66"/>
      <c r="E565" s="11">
        <v>100</v>
      </c>
      <c r="F565" s="66"/>
      <c r="G565" s="11">
        <v>2590</v>
      </c>
      <c r="H565" s="11"/>
      <c r="I565" s="66"/>
      <c r="J565" s="66" t="s">
        <v>2295</v>
      </c>
      <c r="K565" s="11"/>
      <c r="L565" s="66"/>
      <c r="M565" s="66" t="s">
        <v>146</v>
      </c>
      <c r="N565" s="11"/>
      <c r="O565" s="66"/>
      <c r="P565" s="66" t="s">
        <v>2387</v>
      </c>
      <c r="Q565" s="11"/>
      <c r="R565" s="66"/>
      <c r="S565" s="66" t="s">
        <v>162</v>
      </c>
      <c r="T565" s="11"/>
      <c r="U565" s="66"/>
      <c r="V565" s="66" t="s">
        <v>2298</v>
      </c>
      <c r="W565" s="11">
        <v>20</v>
      </c>
      <c r="X565" s="66"/>
      <c r="Y565" s="66" t="s">
        <v>2299</v>
      </c>
      <c r="Z565" s="11">
        <v>20</v>
      </c>
      <c r="AA565" s="66"/>
      <c r="AB565" s="66" t="s">
        <v>2304</v>
      </c>
      <c r="AC565" s="11">
        <v>20</v>
      </c>
      <c r="AD565" s="66"/>
      <c r="AE565" s="66" t="s">
        <v>2301</v>
      </c>
      <c r="AF565" s="11">
        <v>20</v>
      </c>
      <c r="AG565" s="66"/>
      <c r="AH565" s="66" t="s">
        <v>2302</v>
      </c>
      <c r="AI565" s="11">
        <v>20</v>
      </c>
      <c r="AJ565" s="66"/>
      <c r="AK565" s="66"/>
      <c r="AL565" s="11"/>
      <c r="AM565" s="66"/>
    </row>
    <row r="566" spans="1:39" x14ac:dyDescent="0.25">
      <c r="A566" s="65" t="s">
        <v>3120</v>
      </c>
      <c r="B566" s="65" t="s">
        <v>3121</v>
      </c>
      <c r="C566" s="66" t="s">
        <v>142</v>
      </c>
      <c r="D566" s="66"/>
      <c r="E566" s="11">
        <v>100</v>
      </c>
      <c r="F566" s="66"/>
      <c r="G566" s="11">
        <v>2590</v>
      </c>
      <c r="H566" s="11"/>
      <c r="I566" s="66"/>
      <c r="J566" s="66" t="s">
        <v>2295</v>
      </c>
      <c r="K566" s="11"/>
      <c r="L566" s="66"/>
      <c r="M566" s="66" t="s">
        <v>146</v>
      </c>
      <c r="N566" s="11"/>
      <c r="O566" s="66"/>
      <c r="P566" s="66" t="s">
        <v>2387</v>
      </c>
      <c r="Q566" s="11"/>
      <c r="R566" s="66"/>
      <c r="S566" s="66" t="s">
        <v>162</v>
      </c>
      <c r="T566" s="11"/>
      <c r="U566" s="66"/>
      <c r="V566" s="66" t="s">
        <v>2298</v>
      </c>
      <c r="W566" s="11">
        <v>20</v>
      </c>
      <c r="X566" s="66"/>
      <c r="Y566" s="66" t="s">
        <v>2299</v>
      </c>
      <c r="Z566" s="11">
        <v>20</v>
      </c>
      <c r="AA566" s="66"/>
      <c r="AB566" s="66" t="s">
        <v>2304</v>
      </c>
      <c r="AC566" s="11">
        <v>20</v>
      </c>
      <c r="AD566" s="66"/>
      <c r="AE566" s="66" t="s">
        <v>2301</v>
      </c>
      <c r="AF566" s="11">
        <v>20</v>
      </c>
      <c r="AG566" s="66"/>
      <c r="AH566" s="66" t="s">
        <v>2302</v>
      </c>
      <c r="AI566" s="11">
        <v>20</v>
      </c>
      <c r="AJ566" s="66"/>
      <c r="AK566" s="66"/>
      <c r="AL566" s="11"/>
      <c r="AM566" s="66"/>
    </row>
    <row r="567" spans="1:39" x14ac:dyDescent="0.25">
      <c r="A567" s="65" t="s">
        <v>3122</v>
      </c>
      <c r="B567" s="65" t="s">
        <v>3123</v>
      </c>
      <c r="C567" s="66" t="s">
        <v>142</v>
      </c>
      <c r="D567" s="66"/>
      <c r="E567" s="11">
        <v>100</v>
      </c>
      <c r="F567" s="66"/>
      <c r="G567" s="11">
        <v>2590</v>
      </c>
      <c r="H567" s="11"/>
      <c r="I567" s="66"/>
      <c r="J567" s="66" t="s">
        <v>2295</v>
      </c>
      <c r="K567" s="11"/>
      <c r="L567" s="66"/>
      <c r="M567" s="66" t="s">
        <v>146</v>
      </c>
      <c r="N567" s="11"/>
      <c r="O567" s="66"/>
      <c r="P567" s="66" t="s">
        <v>2478</v>
      </c>
      <c r="Q567" s="11"/>
      <c r="R567" s="66"/>
      <c r="S567" s="66" t="s">
        <v>162</v>
      </c>
      <c r="T567" s="11"/>
      <c r="U567" s="66"/>
      <c r="V567" s="66" t="s">
        <v>2298</v>
      </c>
      <c r="W567" s="11">
        <v>20</v>
      </c>
      <c r="X567" s="66"/>
      <c r="Y567" s="66" t="s">
        <v>2299</v>
      </c>
      <c r="Z567" s="11">
        <v>20</v>
      </c>
      <c r="AA567" s="66"/>
      <c r="AB567" s="66" t="s">
        <v>2304</v>
      </c>
      <c r="AC567" s="11">
        <v>20</v>
      </c>
      <c r="AD567" s="66"/>
      <c r="AE567" s="66" t="s">
        <v>2301</v>
      </c>
      <c r="AF567" s="11">
        <v>20</v>
      </c>
      <c r="AG567" s="66"/>
      <c r="AH567" s="66" t="s">
        <v>2302</v>
      </c>
      <c r="AI567" s="11">
        <v>20</v>
      </c>
      <c r="AJ567" s="66"/>
      <c r="AK567" s="66"/>
      <c r="AL567" s="11"/>
      <c r="AM567" s="66"/>
    </row>
    <row r="568" spans="1:39" x14ac:dyDescent="0.25">
      <c r="A568" s="65" t="s">
        <v>3124</v>
      </c>
      <c r="B568" s="65" t="s">
        <v>3125</v>
      </c>
      <c r="C568" s="66" t="s">
        <v>142</v>
      </c>
      <c r="D568" s="66"/>
      <c r="E568" s="11">
        <v>100</v>
      </c>
      <c r="F568" s="66"/>
      <c r="G568" s="11">
        <v>2590</v>
      </c>
      <c r="H568" s="11"/>
      <c r="I568" s="66"/>
      <c r="J568" s="66" t="s">
        <v>2295</v>
      </c>
      <c r="K568" s="11"/>
      <c r="L568" s="66"/>
      <c r="M568" s="66" t="s">
        <v>146</v>
      </c>
      <c r="N568" s="11"/>
      <c r="O568" s="66"/>
      <c r="P568" s="66" t="s">
        <v>2478</v>
      </c>
      <c r="Q568" s="11"/>
      <c r="R568" s="66"/>
      <c r="S568" s="66" t="s">
        <v>162</v>
      </c>
      <c r="T568" s="11"/>
      <c r="U568" s="66"/>
      <c r="V568" s="66" t="s">
        <v>2298</v>
      </c>
      <c r="W568" s="11">
        <v>20</v>
      </c>
      <c r="X568" s="66"/>
      <c r="Y568" s="66" t="s">
        <v>2299</v>
      </c>
      <c r="Z568" s="11">
        <v>20</v>
      </c>
      <c r="AA568" s="66"/>
      <c r="AB568" s="66" t="s">
        <v>2304</v>
      </c>
      <c r="AC568" s="11">
        <v>20</v>
      </c>
      <c r="AD568" s="66"/>
      <c r="AE568" s="66" t="s">
        <v>2301</v>
      </c>
      <c r="AF568" s="11">
        <v>20</v>
      </c>
      <c r="AG568" s="66"/>
      <c r="AH568" s="66" t="s">
        <v>2302</v>
      </c>
      <c r="AI568" s="11">
        <v>20</v>
      </c>
      <c r="AJ568" s="66"/>
      <c r="AK568" s="66"/>
      <c r="AL568" s="11"/>
      <c r="AM568" s="66"/>
    </row>
    <row r="569" spans="1:39" x14ac:dyDescent="0.25">
      <c r="A569" s="65" t="s">
        <v>3126</v>
      </c>
      <c r="B569" s="65" t="s">
        <v>3127</v>
      </c>
      <c r="C569" s="66" t="s">
        <v>142</v>
      </c>
      <c r="D569" s="66"/>
      <c r="E569" s="11">
        <v>100</v>
      </c>
      <c r="F569" s="66"/>
      <c r="G569" s="11">
        <v>2590</v>
      </c>
      <c r="H569" s="11"/>
      <c r="I569" s="66"/>
      <c r="J569" s="66" t="s">
        <v>2295</v>
      </c>
      <c r="K569" s="11"/>
      <c r="L569" s="66"/>
      <c r="M569" s="66" t="s">
        <v>146</v>
      </c>
      <c r="N569" s="11"/>
      <c r="O569" s="66"/>
      <c r="P569" s="66" t="s">
        <v>2615</v>
      </c>
      <c r="Q569" s="11"/>
      <c r="R569" s="66"/>
      <c r="S569" s="66" t="s">
        <v>162</v>
      </c>
      <c r="T569" s="11"/>
      <c r="U569" s="66"/>
      <c r="V569" s="66" t="s">
        <v>2298</v>
      </c>
      <c r="W569" s="11">
        <v>20</v>
      </c>
      <c r="X569" s="66"/>
      <c r="Y569" s="66" t="s">
        <v>2299</v>
      </c>
      <c r="Z569" s="11">
        <v>20</v>
      </c>
      <c r="AA569" s="66"/>
      <c r="AB569" s="66" t="s">
        <v>2304</v>
      </c>
      <c r="AC569" s="11">
        <v>20</v>
      </c>
      <c r="AD569" s="66"/>
      <c r="AE569" s="66" t="s">
        <v>2301</v>
      </c>
      <c r="AF569" s="11">
        <v>20</v>
      </c>
      <c r="AG569" s="66"/>
      <c r="AH569" s="66" t="s">
        <v>2302</v>
      </c>
      <c r="AI569" s="11">
        <v>20</v>
      </c>
      <c r="AJ569" s="66"/>
      <c r="AK569" s="66"/>
      <c r="AL569" s="11"/>
      <c r="AM569" s="66"/>
    </row>
    <row r="570" spans="1:39" x14ac:dyDescent="0.25">
      <c r="A570" s="65" t="s">
        <v>3128</v>
      </c>
      <c r="B570" s="65" t="s">
        <v>3129</v>
      </c>
      <c r="C570" s="66" t="s">
        <v>142</v>
      </c>
      <c r="D570" s="66"/>
      <c r="E570" s="11">
        <v>100</v>
      </c>
      <c r="F570" s="66"/>
      <c r="G570" s="11">
        <v>2590</v>
      </c>
      <c r="H570" s="11"/>
      <c r="I570" s="66"/>
      <c r="J570" s="66" t="s">
        <v>2295</v>
      </c>
      <c r="K570" s="11"/>
      <c r="L570" s="66"/>
      <c r="M570" s="66" t="s">
        <v>146</v>
      </c>
      <c r="N570" s="11"/>
      <c r="O570" s="66"/>
      <c r="P570" s="66" t="s">
        <v>2478</v>
      </c>
      <c r="Q570" s="11"/>
      <c r="R570" s="66"/>
      <c r="S570" s="66" t="s">
        <v>162</v>
      </c>
      <c r="T570" s="11"/>
      <c r="U570" s="66"/>
      <c r="V570" s="66" t="s">
        <v>2298</v>
      </c>
      <c r="W570" s="11">
        <v>20</v>
      </c>
      <c r="X570" s="66"/>
      <c r="Y570" s="66" t="s">
        <v>2299</v>
      </c>
      <c r="Z570" s="11">
        <v>20</v>
      </c>
      <c r="AA570" s="66"/>
      <c r="AB570" s="66" t="s">
        <v>2304</v>
      </c>
      <c r="AC570" s="11">
        <v>20</v>
      </c>
      <c r="AD570" s="66"/>
      <c r="AE570" s="66" t="s">
        <v>2301</v>
      </c>
      <c r="AF570" s="11">
        <v>20</v>
      </c>
      <c r="AG570" s="66"/>
      <c r="AH570" s="66" t="s">
        <v>2302</v>
      </c>
      <c r="AI570" s="11">
        <v>20</v>
      </c>
      <c r="AJ570" s="66"/>
      <c r="AK570" s="66"/>
      <c r="AL570" s="11"/>
      <c r="AM570" s="66"/>
    </row>
    <row r="571" spans="1:39" x14ac:dyDescent="0.25">
      <c r="A571" s="65" t="s">
        <v>3130</v>
      </c>
      <c r="B571" s="65" t="s">
        <v>3131</v>
      </c>
      <c r="C571" s="66" t="s">
        <v>142</v>
      </c>
      <c r="D571" s="66"/>
      <c r="E571" s="11">
        <v>100</v>
      </c>
      <c r="F571" s="66"/>
      <c r="G571" s="11">
        <v>2590</v>
      </c>
      <c r="H571" s="11"/>
      <c r="I571" s="66"/>
      <c r="J571" s="66" t="s">
        <v>2295</v>
      </c>
      <c r="K571" s="11"/>
      <c r="L571" s="66"/>
      <c r="M571" s="66" t="s">
        <v>146</v>
      </c>
      <c r="N571" s="11"/>
      <c r="O571" s="66"/>
      <c r="P571" s="66" t="s">
        <v>2615</v>
      </c>
      <c r="Q571" s="11"/>
      <c r="R571" s="66"/>
      <c r="S571" s="66" t="s">
        <v>162</v>
      </c>
      <c r="T571" s="11"/>
      <c r="U571" s="66"/>
      <c r="V571" s="66" t="s">
        <v>2298</v>
      </c>
      <c r="W571" s="11">
        <v>20</v>
      </c>
      <c r="X571" s="66"/>
      <c r="Y571" s="66" t="s">
        <v>2299</v>
      </c>
      <c r="Z571" s="11">
        <v>20</v>
      </c>
      <c r="AA571" s="66"/>
      <c r="AB571" s="66" t="s">
        <v>2304</v>
      </c>
      <c r="AC571" s="11">
        <v>20</v>
      </c>
      <c r="AD571" s="66"/>
      <c r="AE571" s="66" t="s">
        <v>2301</v>
      </c>
      <c r="AF571" s="11">
        <v>20</v>
      </c>
      <c r="AG571" s="66"/>
      <c r="AH571" s="66" t="s">
        <v>2302</v>
      </c>
      <c r="AI571" s="11">
        <v>20</v>
      </c>
      <c r="AJ571" s="66"/>
      <c r="AK571" s="66"/>
      <c r="AL571" s="11"/>
      <c r="AM571" s="66"/>
    </row>
    <row r="572" spans="1:39" x14ac:dyDescent="0.25">
      <c r="A572" s="65" t="s">
        <v>3132</v>
      </c>
      <c r="B572" s="65" t="s">
        <v>3133</v>
      </c>
      <c r="C572" s="66" t="s">
        <v>142</v>
      </c>
      <c r="D572" s="66"/>
      <c r="E572" s="11">
        <v>100</v>
      </c>
      <c r="F572" s="66"/>
      <c r="G572" s="11">
        <v>2590</v>
      </c>
      <c r="H572" s="11"/>
      <c r="I572" s="66"/>
      <c r="J572" s="66" t="s">
        <v>2295</v>
      </c>
      <c r="K572" s="11"/>
      <c r="L572" s="66"/>
      <c r="M572" s="66" t="s">
        <v>146</v>
      </c>
      <c r="N572" s="11"/>
      <c r="O572" s="66"/>
      <c r="P572" s="66" t="s">
        <v>3134</v>
      </c>
      <c r="Q572" s="11"/>
      <c r="R572" s="66"/>
      <c r="S572" s="66" t="s">
        <v>162</v>
      </c>
      <c r="T572" s="11"/>
      <c r="U572" s="66"/>
      <c r="V572" s="66" t="s">
        <v>2298</v>
      </c>
      <c r="W572" s="11">
        <v>20</v>
      </c>
      <c r="X572" s="66"/>
      <c r="Y572" s="66" t="s">
        <v>2299</v>
      </c>
      <c r="Z572" s="11">
        <v>20</v>
      </c>
      <c r="AA572" s="66"/>
      <c r="AB572" s="66" t="s">
        <v>2304</v>
      </c>
      <c r="AC572" s="11">
        <v>20</v>
      </c>
      <c r="AD572" s="66"/>
      <c r="AE572" s="66" t="s">
        <v>2301</v>
      </c>
      <c r="AF572" s="11">
        <v>20</v>
      </c>
      <c r="AG572" s="66"/>
      <c r="AH572" s="66" t="s">
        <v>2302</v>
      </c>
      <c r="AI572" s="11">
        <v>20</v>
      </c>
      <c r="AJ572" s="66"/>
      <c r="AK572" s="66"/>
      <c r="AL572" s="11"/>
      <c r="AM572" s="66"/>
    </row>
    <row r="573" spans="1:39" x14ac:dyDescent="0.25">
      <c r="A573" s="65" t="s">
        <v>3135</v>
      </c>
      <c r="B573" s="65" t="s">
        <v>3136</v>
      </c>
      <c r="C573" s="66" t="s">
        <v>142</v>
      </c>
      <c r="D573" s="66"/>
      <c r="E573" s="11">
        <v>100</v>
      </c>
      <c r="F573" s="66"/>
      <c r="G573" s="11">
        <v>2590</v>
      </c>
      <c r="H573" s="11"/>
      <c r="I573" s="66"/>
      <c r="J573" s="66" t="s">
        <v>2295</v>
      </c>
      <c r="K573" s="11"/>
      <c r="L573" s="66"/>
      <c r="M573" s="66" t="s">
        <v>146</v>
      </c>
      <c r="N573" s="11"/>
      <c r="O573" s="66"/>
      <c r="P573" s="66" t="s">
        <v>2387</v>
      </c>
      <c r="Q573" s="11"/>
      <c r="R573" s="66"/>
      <c r="S573" s="66" t="s">
        <v>162</v>
      </c>
      <c r="T573" s="11"/>
      <c r="U573" s="66"/>
      <c r="V573" s="66" t="s">
        <v>2298</v>
      </c>
      <c r="W573" s="11">
        <v>20</v>
      </c>
      <c r="X573" s="66"/>
      <c r="Y573" s="66" t="s">
        <v>2299</v>
      </c>
      <c r="Z573" s="11">
        <v>20</v>
      </c>
      <c r="AA573" s="66"/>
      <c r="AB573" s="66" t="s">
        <v>2304</v>
      </c>
      <c r="AC573" s="11">
        <v>20</v>
      </c>
      <c r="AD573" s="66"/>
      <c r="AE573" s="66" t="s">
        <v>2301</v>
      </c>
      <c r="AF573" s="11">
        <v>20</v>
      </c>
      <c r="AG573" s="66"/>
      <c r="AH573" s="66" t="s">
        <v>2302</v>
      </c>
      <c r="AI573" s="11">
        <v>20</v>
      </c>
      <c r="AJ573" s="66"/>
      <c r="AK573" s="66"/>
      <c r="AL573" s="11"/>
      <c r="AM573" s="66"/>
    </row>
    <row r="574" spans="1:39" x14ac:dyDescent="0.25">
      <c r="A574" s="65" t="s">
        <v>3137</v>
      </c>
      <c r="B574" s="65" t="s">
        <v>3138</v>
      </c>
      <c r="C574" s="66" t="s">
        <v>142</v>
      </c>
      <c r="D574" s="66"/>
      <c r="E574" s="11">
        <v>100</v>
      </c>
      <c r="F574" s="66"/>
      <c r="G574" s="11">
        <v>2590</v>
      </c>
      <c r="H574" s="11"/>
      <c r="I574" s="66"/>
      <c r="J574" s="66" t="s">
        <v>2295</v>
      </c>
      <c r="K574" s="11"/>
      <c r="L574" s="66"/>
      <c r="M574" s="66" t="s">
        <v>146</v>
      </c>
      <c r="N574" s="11"/>
      <c r="O574" s="66"/>
      <c r="P574" s="66" t="s">
        <v>2478</v>
      </c>
      <c r="Q574" s="11"/>
      <c r="R574" s="66"/>
      <c r="S574" s="66" t="s">
        <v>162</v>
      </c>
      <c r="T574" s="11"/>
      <c r="U574" s="66"/>
      <c r="V574" s="66" t="s">
        <v>2298</v>
      </c>
      <c r="W574" s="11">
        <v>20</v>
      </c>
      <c r="X574" s="66"/>
      <c r="Y574" s="66" t="s">
        <v>2299</v>
      </c>
      <c r="Z574" s="11">
        <v>20</v>
      </c>
      <c r="AA574" s="66"/>
      <c r="AB574" s="66" t="s">
        <v>2304</v>
      </c>
      <c r="AC574" s="11">
        <v>20</v>
      </c>
      <c r="AD574" s="66"/>
      <c r="AE574" s="66" t="s">
        <v>2301</v>
      </c>
      <c r="AF574" s="11">
        <v>20</v>
      </c>
      <c r="AG574" s="66"/>
      <c r="AH574" s="66" t="s">
        <v>2302</v>
      </c>
      <c r="AI574" s="11">
        <v>20</v>
      </c>
      <c r="AJ574" s="66"/>
      <c r="AK574" s="66"/>
      <c r="AL574" s="11"/>
      <c r="AM574" s="66"/>
    </row>
    <row r="575" spans="1:39" x14ac:dyDescent="0.25">
      <c r="A575" s="65" t="s">
        <v>3139</v>
      </c>
      <c r="B575" s="65" t="s">
        <v>3140</v>
      </c>
      <c r="C575" s="66" t="s">
        <v>142</v>
      </c>
      <c r="D575" s="66"/>
      <c r="E575" s="11">
        <v>100</v>
      </c>
      <c r="F575" s="66"/>
      <c r="G575" s="11">
        <v>2590</v>
      </c>
      <c r="H575" s="11"/>
      <c r="I575" s="66"/>
      <c r="J575" s="66" t="s">
        <v>2295</v>
      </c>
      <c r="K575" s="11"/>
      <c r="L575" s="66"/>
      <c r="M575" s="66" t="s">
        <v>146</v>
      </c>
      <c r="N575" s="11"/>
      <c r="O575" s="66"/>
      <c r="P575" s="66" t="s">
        <v>3134</v>
      </c>
      <c r="Q575" s="11"/>
      <c r="R575" s="66"/>
      <c r="S575" s="66" t="s">
        <v>162</v>
      </c>
      <c r="T575" s="11"/>
      <c r="U575" s="66"/>
      <c r="V575" s="66" t="s">
        <v>2298</v>
      </c>
      <c r="W575" s="11">
        <v>20</v>
      </c>
      <c r="X575" s="66"/>
      <c r="Y575" s="66" t="s">
        <v>2299</v>
      </c>
      <c r="Z575" s="11">
        <v>20</v>
      </c>
      <c r="AA575" s="66"/>
      <c r="AB575" s="66" t="s">
        <v>2304</v>
      </c>
      <c r="AC575" s="11">
        <v>20</v>
      </c>
      <c r="AD575" s="66"/>
      <c r="AE575" s="66" t="s">
        <v>2301</v>
      </c>
      <c r="AF575" s="11">
        <v>20</v>
      </c>
      <c r="AG575" s="66"/>
      <c r="AH575" s="66" t="s">
        <v>2302</v>
      </c>
      <c r="AI575" s="11">
        <v>20</v>
      </c>
      <c r="AJ575" s="66"/>
      <c r="AK575" s="66"/>
      <c r="AL575" s="11"/>
      <c r="AM575" s="66"/>
    </row>
    <row r="576" spans="1:39" x14ac:dyDescent="0.25">
      <c r="A576" s="65" t="s">
        <v>3141</v>
      </c>
      <c r="B576" s="65" t="s">
        <v>3142</v>
      </c>
      <c r="C576" s="66" t="s">
        <v>142</v>
      </c>
      <c r="D576" s="66"/>
      <c r="E576" s="11">
        <v>100</v>
      </c>
      <c r="F576" s="66"/>
      <c r="G576" s="11">
        <v>2590</v>
      </c>
      <c r="H576" s="11"/>
      <c r="I576" s="66"/>
      <c r="J576" s="66" t="s">
        <v>2295</v>
      </c>
      <c r="K576" s="11"/>
      <c r="L576" s="66"/>
      <c r="M576" s="66" t="s">
        <v>146</v>
      </c>
      <c r="N576" s="11"/>
      <c r="O576" s="66"/>
      <c r="P576" s="66" t="s">
        <v>2615</v>
      </c>
      <c r="Q576" s="11"/>
      <c r="R576" s="66"/>
      <c r="S576" s="66" t="s">
        <v>162</v>
      </c>
      <c r="T576" s="11"/>
      <c r="U576" s="66"/>
      <c r="V576" s="66" t="s">
        <v>2298</v>
      </c>
      <c r="W576" s="11">
        <v>20</v>
      </c>
      <c r="X576" s="66"/>
      <c r="Y576" s="66" t="s">
        <v>2299</v>
      </c>
      <c r="Z576" s="11">
        <v>20</v>
      </c>
      <c r="AA576" s="66"/>
      <c r="AB576" s="66" t="s">
        <v>2304</v>
      </c>
      <c r="AC576" s="11">
        <v>20</v>
      </c>
      <c r="AD576" s="66"/>
      <c r="AE576" s="66" t="s">
        <v>2301</v>
      </c>
      <c r="AF576" s="11">
        <v>20</v>
      </c>
      <c r="AG576" s="66"/>
      <c r="AH576" s="66" t="s">
        <v>2302</v>
      </c>
      <c r="AI576" s="11">
        <v>20</v>
      </c>
      <c r="AJ576" s="66"/>
      <c r="AK576" s="66"/>
      <c r="AL576" s="11"/>
      <c r="AM576" s="66"/>
    </row>
    <row r="577" spans="1:39" x14ac:dyDescent="0.25">
      <c r="A577" s="65" t="s">
        <v>3143</v>
      </c>
      <c r="B577" s="65" t="s">
        <v>3144</v>
      </c>
      <c r="C577" s="66" t="s">
        <v>142</v>
      </c>
      <c r="D577" s="66"/>
      <c r="E577" s="11">
        <v>40</v>
      </c>
      <c r="F577" s="66"/>
      <c r="G577" s="11">
        <v>2590</v>
      </c>
      <c r="H577" s="11"/>
      <c r="I577" s="66"/>
      <c r="J577" s="66" t="s">
        <v>2295</v>
      </c>
      <c r="K577" s="11"/>
      <c r="L577" s="66"/>
      <c r="M577" s="66" t="s">
        <v>146</v>
      </c>
      <c r="N577" s="11"/>
      <c r="O577" s="66"/>
      <c r="P577" s="66" t="s">
        <v>2478</v>
      </c>
      <c r="Q577" s="11"/>
      <c r="R577" s="66"/>
      <c r="S577" s="66" t="s">
        <v>1206</v>
      </c>
      <c r="T577" s="11"/>
      <c r="U577" s="66"/>
      <c r="V577" s="66" t="s">
        <v>2298</v>
      </c>
      <c r="W577" s="11">
        <v>20</v>
      </c>
      <c r="X577" s="66"/>
      <c r="Y577" s="66" t="s">
        <v>2353</v>
      </c>
      <c r="Z577" s="11">
        <v>0</v>
      </c>
      <c r="AA577" s="66"/>
      <c r="AB577" s="66" t="s">
        <v>2300</v>
      </c>
      <c r="AC577" s="11">
        <v>0</v>
      </c>
      <c r="AD577" s="66"/>
      <c r="AE577" s="66" t="s">
        <v>2301</v>
      </c>
      <c r="AF577" s="11">
        <v>20</v>
      </c>
      <c r="AG577" s="66"/>
      <c r="AH577" s="66" t="s">
        <v>2312</v>
      </c>
      <c r="AI577" s="11">
        <v>0</v>
      </c>
      <c r="AJ577" s="66"/>
      <c r="AK577" s="66"/>
      <c r="AL577" s="11"/>
      <c r="AM577" s="66"/>
    </row>
    <row r="578" spans="1:39" x14ac:dyDescent="0.25">
      <c r="A578" s="65" t="s">
        <v>3145</v>
      </c>
      <c r="B578" s="65" t="s">
        <v>3146</v>
      </c>
      <c r="C578" s="66" t="s">
        <v>142</v>
      </c>
      <c r="D578" s="66"/>
      <c r="E578" s="11">
        <v>100</v>
      </c>
      <c r="F578" s="66"/>
      <c r="G578" s="11">
        <v>2590</v>
      </c>
      <c r="H578" s="11"/>
      <c r="I578" s="66"/>
      <c r="J578" s="66" t="s">
        <v>2295</v>
      </c>
      <c r="K578" s="11"/>
      <c r="L578" s="66"/>
      <c r="M578" s="66" t="s">
        <v>146</v>
      </c>
      <c r="N578" s="11"/>
      <c r="O578" s="66"/>
      <c r="P578" s="66" t="s">
        <v>2387</v>
      </c>
      <c r="Q578" s="11"/>
      <c r="R578" s="66"/>
      <c r="S578" s="66" t="s">
        <v>162</v>
      </c>
      <c r="T578" s="11"/>
      <c r="U578" s="66"/>
      <c r="V578" s="66" t="s">
        <v>2298</v>
      </c>
      <c r="W578" s="11">
        <v>20</v>
      </c>
      <c r="X578" s="66"/>
      <c r="Y578" s="66" t="s">
        <v>2299</v>
      </c>
      <c r="Z578" s="11">
        <v>20</v>
      </c>
      <c r="AA578" s="66"/>
      <c r="AB578" s="66" t="s">
        <v>2304</v>
      </c>
      <c r="AC578" s="11">
        <v>20</v>
      </c>
      <c r="AD578" s="66"/>
      <c r="AE578" s="66" t="s">
        <v>2301</v>
      </c>
      <c r="AF578" s="11">
        <v>20</v>
      </c>
      <c r="AG578" s="66"/>
      <c r="AH578" s="66" t="s">
        <v>2302</v>
      </c>
      <c r="AI578" s="11">
        <v>20</v>
      </c>
      <c r="AJ578" s="66"/>
      <c r="AK578" s="66"/>
      <c r="AL578" s="11"/>
      <c r="AM578" s="66"/>
    </row>
    <row r="579" spans="1:39" x14ac:dyDescent="0.25">
      <c r="A579" s="65" t="s">
        <v>3147</v>
      </c>
      <c r="B579" s="65" t="s">
        <v>3148</v>
      </c>
      <c r="C579" s="66" t="s">
        <v>142</v>
      </c>
      <c r="D579" s="66"/>
      <c r="E579" s="11">
        <v>100</v>
      </c>
      <c r="F579" s="66"/>
      <c r="G579" s="11">
        <v>2579</v>
      </c>
      <c r="H579" s="11"/>
      <c r="I579" s="66"/>
      <c r="J579" s="66" t="s">
        <v>2295</v>
      </c>
      <c r="K579" s="11"/>
      <c r="L579" s="66"/>
      <c r="M579" s="66" t="s">
        <v>146</v>
      </c>
      <c r="N579" s="11"/>
      <c r="O579" s="66"/>
      <c r="P579" s="66" t="s">
        <v>2380</v>
      </c>
      <c r="Q579" s="11"/>
      <c r="R579" s="66"/>
      <c r="S579" s="66" t="s">
        <v>162</v>
      </c>
      <c r="T579" s="11"/>
      <c r="U579" s="66"/>
      <c r="V579" s="66" t="s">
        <v>2298</v>
      </c>
      <c r="W579" s="11">
        <v>20</v>
      </c>
      <c r="X579" s="66"/>
      <c r="Y579" s="66" t="s">
        <v>2299</v>
      </c>
      <c r="Z579" s="11">
        <v>20</v>
      </c>
      <c r="AA579" s="66"/>
      <c r="AB579" s="66" t="s">
        <v>2304</v>
      </c>
      <c r="AC579" s="11">
        <v>20</v>
      </c>
      <c r="AD579" s="66"/>
      <c r="AE579" s="66" t="s">
        <v>2301</v>
      </c>
      <c r="AF579" s="11">
        <v>20</v>
      </c>
      <c r="AG579" s="66"/>
      <c r="AH579" s="66" t="s">
        <v>2302</v>
      </c>
      <c r="AI579" s="11">
        <v>20</v>
      </c>
      <c r="AJ579" s="66"/>
      <c r="AK579" s="66"/>
      <c r="AL579" s="11"/>
      <c r="AM579" s="66"/>
    </row>
    <row r="580" spans="1:39" x14ac:dyDescent="0.25">
      <c r="A580" s="65" t="s">
        <v>3149</v>
      </c>
      <c r="B580" s="65" t="s">
        <v>3150</v>
      </c>
      <c r="C580" s="66" t="s">
        <v>142</v>
      </c>
      <c r="D580" s="66"/>
      <c r="E580" s="11">
        <v>100</v>
      </c>
      <c r="F580" s="66"/>
      <c r="G580" s="11">
        <v>2579</v>
      </c>
      <c r="H580" s="11"/>
      <c r="I580" s="66"/>
      <c r="J580" s="66" t="s">
        <v>2295</v>
      </c>
      <c r="K580" s="11"/>
      <c r="L580" s="66"/>
      <c r="M580" s="66" t="s">
        <v>146</v>
      </c>
      <c r="N580" s="11"/>
      <c r="O580" s="66"/>
      <c r="P580" s="66" t="s">
        <v>2443</v>
      </c>
      <c r="Q580" s="11"/>
      <c r="R580" s="66"/>
      <c r="S580" s="66" t="s">
        <v>2337</v>
      </c>
      <c r="T580" s="11"/>
      <c r="U580" s="66"/>
      <c r="V580" s="66" t="s">
        <v>2298</v>
      </c>
      <c r="W580" s="11">
        <v>20</v>
      </c>
      <c r="X580" s="66"/>
      <c r="Y580" s="66" t="s">
        <v>2299</v>
      </c>
      <c r="Z580" s="11">
        <v>20</v>
      </c>
      <c r="AA580" s="66"/>
      <c r="AB580" s="66" t="s">
        <v>2304</v>
      </c>
      <c r="AC580" s="11">
        <v>20</v>
      </c>
      <c r="AD580" s="66"/>
      <c r="AE580" s="66" t="s">
        <v>2301</v>
      </c>
      <c r="AF580" s="11">
        <v>20</v>
      </c>
      <c r="AG580" s="66"/>
      <c r="AH580" s="66" t="s">
        <v>2302</v>
      </c>
      <c r="AI580" s="11">
        <v>20</v>
      </c>
      <c r="AJ580" s="66"/>
      <c r="AK580" s="66"/>
      <c r="AL580" s="11"/>
      <c r="AM580" s="66"/>
    </row>
    <row r="581" spans="1:39" x14ac:dyDescent="0.25">
      <c r="A581" s="65" t="s">
        <v>3151</v>
      </c>
      <c r="B581" s="65" t="s">
        <v>3152</v>
      </c>
      <c r="C581" s="66" t="s">
        <v>142</v>
      </c>
      <c r="D581" s="66"/>
      <c r="E581" s="11">
        <v>80</v>
      </c>
      <c r="F581" s="66"/>
      <c r="G581" s="11">
        <v>2579</v>
      </c>
      <c r="H581" s="11"/>
      <c r="I581" s="66"/>
      <c r="J581" s="66" t="s">
        <v>2295</v>
      </c>
      <c r="K581" s="11"/>
      <c r="L581" s="66"/>
      <c r="M581" s="66" t="s">
        <v>146</v>
      </c>
      <c r="N581" s="11"/>
      <c r="O581" s="66"/>
      <c r="P581" s="66" t="s">
        <v>2511</v>
      </c>
      <c r="Q581" s="11"/>
      <c r="R581" s="66"/>
      <c r="S581" s="66" t="s">
        <v>2307</v>
      </c>
      <c r="T581" s="11"/>
      <c r="U581" s="66"/>
      <c r="V581" s="66" t="s">
        <v>2298</v>
      </c>
      <c r="W581" s="11">
        <v>20</v>
      </c>
      <c r="X581" s="66"/>
      <c r="Y581" s="66" t="s">
        <v>2299</v>
      </c>
      <c r="Z581" s="11">
        <v>20</v>
      </c>
      <c r="AA581" s="66"/>
      <c r="AB581" s="66" t="s">
        <v>2304</v>
      </c>
      <c r="AC581" s="11">
        <v>20</v>
      </c>
      <c r="AD581" s="66"/>
      <c r="AE581" s="66" t="s">
        <v>2311</v>
      </c>
      <c r="AF581" s="11">
        <v>0</v>
      </c>
      <c r="AG581" s="66"/>
      <c r="AH581" s="66" t="s">
        <v>2302</v>
      </c>
      <c r="AI581" s="11">
        <v>20</v>
      </c>
      <c r="AJ581" s="66"/>
      <c r="AK581" s="66"/>
      <c r="AL581" s="11"/>
      <c r="AM581" s="66"/>
    </row>
    <row r="582" spans="1:39" x14ac:dyDescent="0.25">
      <c r="A582" s="65" t="s">
        <v>3153</v>
      </c>
      <c r="B582" s="65" t="s">
        <v>3154</v>
      </c>
      <c r="C582" s="66" t="s">
        <v>142</v>
      </c>
      <c r="D582" s="66"/>
      <c r="E582" s="11">
        <v>80</v>
      </c>
      <c r="F582" s="66"/>
      <c r="G582" s="11">
        <v>2579</v>
      </c>
      <c r="H582" s="11"/>
      <c r="I582" s="66"/>
      <c r="J582" s="66" t="s">
        <v>2295</v>
      </c>
      <c r="K582" s="11"/>
      <c r="L582" s="66"/>
      <c r="M582" s="66" t="s">
        <v>146</v>
      </c>
      <c r="N582" s="11"/>
      <c r="O582" s="66"/>
      <c r="P582" s="66" t="s">
        <v>2443</v>
      </c>
      <c r="Q582" s="11"/>
      <c r="R582" s="66"/>
      <c r="S582" s="66" t="s">
        <v>2406</v>
      </c>
      <c r="T582" s="11"/>
      <c r="U582" s="66"/>
      <c r="V582" s="66" t="s">
        <v>2298</v>
      </c>
      <c r="W582" s="11">
        <v>20</v>
      </c>
      <c r="X582" s="66"/>
      <c r="Y582" s="66" t="s">
        <v>2309</v>
      </c>
      <c r="Z582" s="11">
        <v>0</v>
      </c>
      <c r="AA582" s="66"/>
      <c r="AB582" s="66" t="s">
        <v>2304</v>
      </c>
      <c r="AC582" s="11">
        <v>20</v>
      </c>
      <c r="AD582" s="66"/>
      <c r="AE582" s="66" t="s">
        <v>2301</v>
      </c>
      <c r="AF582" s="11">
        <v>20</v>
      </c>
      <c r="AG582" s="66"/>
      <c r="AH582" s="66" t="s">
        <v>2302</v>
      </c>
      <c r="AI582" s="11">
        <v>20</v>
      </c>
      <c r="AJ582" s="66"/>
      <c r="AK582" s="66"/>
      <c r="AL582" s="11"/>
      <c r="AM582" s="66"/>
    </row>
    <row r="583" spans="1:39" x14ac:dyDescent="0.25">
      <c r="A583" s="65" t="s">
        <v>3155</v>
      </c>
      <c r="B583" s="65" t="s">
        <v>3156</v>
      </c>
      <c r="C583" s="66" t="s">
        <v>142</v>
      </c>
      <c r="D583" s="66"/>
      <c r="E583" s="11">
        <v>100</v>
      </c>
      <c r="F583" s="66"/>
      <c r="G583" s="11">
        <v>2579</v>
      </c>
      <c r="H583" s="11"/>
      <c r="I583" s="66"/>
      <c r="J583" s="66" t="s">
        <v>2295</v>
      </c>
      <c r="K583" s="11"/>
      <c r="L583" s="66"/>
      <c r="M583" s="66" t="s">
        <v>146</v>
      </c>
      <c r="N583" s="11"/>
      <c r="O583" s="66"/>
      <c r="P583" s="66" t="s">
        <v>2443</v>
      </c>
      <c r="Q583" s="11"/>
      <c r="R583" s="66"/>
      <c r="S583" s="66" t="s">
        <v>2322</v>
      </c>
      <c r="T583" s="11"/>
      <c r="U583" s="66"/>
      <c r="V583" s="66" t="s">
        <v>2298</v>
      </c>
      <c r="W583" s="11">
        <v>20</v>
      </c>
      <c r="X583" s="66"/>
      <c r="Y583" s="66" t="s">
        <v>2299</v>
      </c>
      <c r="Z583" s="11">
        <v>20</v>
      </c>
      <c r="AA583" s="66"/>
      <c r="AB583" s="66" t="s">
        <v>2304</v>
      </c>
      <c r="AC583" s="11">
        <v>20</v>
      </c>
      <c r="AD583" s="66"/>
      <c r="AE583" s="66" t="s">
        <v>2301</v>
      </c>
      <c r="AF583" s="11">
        <v>20</v>
      </c>
      <c r="AG583" s="66"/>
      <c r="AH583" s="66" t="s">
        <v>2302</v>
      </c>
      <c r="AI583" s="11">
        <v>20</v>
      </c>
      <c r="AJ583" s="66"/>
      <c r="AK583" s="66"/>
      <c r="AL583" s="11"/>
      <c r="AM583" s="66"/>
    </row>
    <row r="584" spans="1:39" x14ac:dyDescent="0.25">
      <c r="A584" s="65" t="s">
        <v>3157</v>
      </c>
      <c r="B584" s="65" t="s">
        <v>3158</v>
      </c>
      <c r="C584" s="66" t="s">
        <v>142</v>
      </c>
      <c r="D584" s="66"/>
      <c r="E584" s="11">
        <v>100</v>
      </c>
      <c r="F584" s="66"/>
      <c r="G584" s="11">
        <v>2702</v>
      </c>
      <c r="H584" s="11"/>
      <c r="I584" s="66"/>
      <c r="J584" s="66" t="s">
        <v>2295</v>
      </c>
      <c r="K584" s="11"/>
      <c r="L584" s="66"/>
      <c r="M584" s="66" t="s">
        <v>197</v>
      </c>
      <c r="N584" s="11"/>
      <c r="O584" s="66"/>
      <c r="P584" s="66" t="s">
        <v>2584</v>
      </c>
      <c r="Q584" s="11"/>
      <c r="R584" s="66"/>
      <c r="S584" s="66" t="s">
        <v>190</v>
      </c>
      <c r="T584" s="11"/>
      <c r="U584" s="66"/>
      <c r="V584" s="66" t="s">
        <v>2298</v>
      </c>
      <c r="W584" s="11">
        <v>20</v>
      </c>
      <c r="X584" s="66"/>
      <c r="Y584" s="66" t="s">
        <v>2299</v>
      </c>
      <c r="Z584" s="11">
        <v>20</v>
      </c>
      <c r="AA584" s="66"/>
      <c r="AB584" s="66" t="s">
        <v>2304</v>
      </c>
      <c r="AC584" s="11">
        <v>20</v>
      </c>
      <c r="AD584" s="66"/>
      <c r="AE584" s="66" t="s">
        <v>2301</v>
      </c>
      <c r="AF584" s="11">
        <v>20</v>
      </c>
      <c r="AG584" s="66"/>
      <c r="AH584" s="66" t="s">
        <v>2302</v>
      </c>
      <c r="AI584" s="11">
        <v>20</v>
      </c>
      <c r="AJ584" s="66"/>
      <c r="AK584" s="66"/>
      <c r="AL584" s="11"/>
      <c r="AM584" s="66"/>
    </row>
    <row r="585" spans="1:39" x14ac:dyDescent="0.25">
      <c r="A585" s="65" t="s">
        <v>3159</v>
      </c>
      <c r="B585" s="65" t="s">
        <v>3160</v>
      </c>
      <c r="C585" s="66" t="s">
        <v>142</v>
      </c>
      <c r="D585" s="66"/>
      <c r="E585" s="11">
        <v>100</v>
      </c>
      <c r="F585" s="66"/>
      <c r="G585" s="11">
        <v>2702</v>
      </c>
      <c r="H585" s="11"/>
      <c r="I585" s="66"/>
      <c r="J585" s="66" t="s">
        <v>2295</v>
      </c>
      <c r="K585" s="11"/>
      <c r="L585" s="66"/>
      <c r="M585" s="66" t="s">
        <v>197</v>
      </c>
      <c r="N585" s="11"/>
      <c r="O585" s="66"/>
      <c r="P585" s="66" t="s">
        <v>3161</v>
      </c>
      <c r="Q585" s="11"/>
      <c r="R585" s="66"/>
      <c r="S585" s="66" t="s">
        <v>190</v>
      </c>
      <c r="T585" s="11"/>
      <c r="U585" s="66"/>
      <c r="V585" s="66" t="s">
        <v>2298</v>
      </c>
      <c r="W585" s="11">
        <v>20</v>
      </c>
      <c r="X585" s="66"/>
      <c r="Y585" s="66" t="s">
        <v>2299</v>
      </c>
      <c r="Z585" s="11">
        <v>20</v>
      </c>
      <c r="AA585" s="66"/>
      <c r="AB585" s="66" t="s">
        <v>2304</v>
      </c>
      <c r="AC585" s="11">
        <v>20</v>
      </c>
      <c r="AD585" s="66"/>
      <c r="AE585" s="66" t="s">
        <v>2301</v>
      </c>
      <c r="AF585" s="11">
        <v>20</v>
      </c>
      <c r="AG585" s="66"/>
      <c r="AH585" s="66" t="s">
        <v>2302</v>
      </c>
      <c r="AI585" s="11">
        <v>20</v>
      </c>
      <c r="AJ585" s="66"/>
      <c r="AK585" s="66"/>
      <c r="AL585" s="11"/>
      <c r="AM585" s="66"/>
    </row>
    <row r="586" spans="1:39" x14ac:dyDescent="0.25">
      <c r="A586" s="65" t="s">
        <v>3162</v>
      </c>
      <c r="B586" s="65" t="s">
        <v>3163</v>
      </c>
      <c r="C586" s="66" t="s">
        <v>142</v>
      </c>
      <c r="D586" s="66"/>
      <c r="E586" s="11">
        <v>80</v>
      </c>
      <c r="F586" s="66"/>
      <c r="G586" s="11">
        <v>2702</v>
      </c>
      <c r="H586" s="11"/>
      <c r="I586" s="66"/>
      <c r="J586" s="66" t="s">
        <v>2295</v>
      </c>
      <c r="K586" s="11"/>
      <c r="L586" s="66"/>
      <c r="M586" s="66" t="s">
        <v>197</v>
      </c>
      <c r="N586" s="11"/>
      <c r="O586" s="66"/>
      <c r="P586" s="66" t="s">
        <v>2476</v>
      </c>
      <c r="Q586" s="11"/>
      <c r="R586" s="66"/>
      <c r="S586" s="66" t="s">
        <v>190</v>
      </c>
      <c r="T586" s="11"/>
      <c r="U586" s="66"/>
      <c r="V586" s="66" t="s">
        <v>2373</v>
      </c>
      <c r="W586" s="11">
        <v>0</v>
      </c>
      <c r="X586" s="66"/>
      <c r="Y586" s="66" t="s">
        <v>2299</v>
      </c>
      <c r="Z586" s="11">
        <v>20</v>
      </c>
      <c r="AA586" s="66"/>
      <c r="AB586" s="66" t="s">
        <v>2304</v>
      </c>
      <c r="AC586" s="11">
        <v>20</v>
      </c>
      <c r="AD586" s="66"/>
      <c r="AE586" s="66" t="s">
        <v>2301</v>
      </c>
      <c r="AF586" s="11">
        <v>20</v>
      </c>
      <c r="AG586" s="66"/>
      <c r="AH586" s="66" t="s">
        <v>2302</v>
      </c>
      <c r="AI586" s="11">
        <v>20</v>
      </c>
      <c r="AJ586" s="66"/>
      <c r="AK586" s="66"/>
      <c r="AL586" s="11"/>
      <c r="AM586" s="66"/>
    </row>
    <row r="587" spans="1:39" x14ac:dyDescent="0.25">
      <c r="A587" s="65" t="s">
        <v>3164</v>
      </c>
      <c r="B587" s="65" t="s">
        <v>3165</v>
      </c>
      <c r="C587" s="66" t="s">
        <v>142</v>
      </c>
      <c r="D587" s="66"/>
      <c r="E587" s="11">
        <v>100</v>
      </c>
      <c r="F587" s="66"/>
      <c r="G587" s="11">
        <v>2702</v>
      </c>
      <c r="H587" s="11"/>
      <c r="I587" s="66"/>
      <c r="J587" s="66" t="s">
        <v>2295</v>
      </c>
      <c r="K587" s="11"/>
      <c r="L587" s="66"/>
      <c r="M587" s="66" t="s">
        <v>197</v>
      </c>
      <c r="N587" s="11"/>
      <c r="O587" s="66"/>
      <c r="P587" s="66" t="s">
        <v>2321</v>
      </c>
      <c r="Q587" s="11"/>
      <c r="R587" s="66"/>
      <c r="S587" s="66" t="s">
        <v>190</v>
      </c>
      <c r="T587" s="11"/>
      <c r="U587" s="66"/>
      <c r="V587" s="66" t="s">
        <v>2298</v>
      </c>
      <c r="W587" s="11">
        <v>20</v>
      </c>
      <c r="X587" s="66"/>
      <c r="Y587" s="66" t="s">
        <v>2299</v>
      </c>
      <c r="Z587" s="11">
        <v>20</v>
      </c>
      <c r="AA587" s="66"/>
      <c r="AB587" s="66" t="s">
        <v>2304</v>
      </c>
      <c r="AC587" s="11">
        <v>20</v>
      </c>
      <c r="AD587" s="66"/>
      <c r="AE587" s="66" t="s">
        <v>2301</v>
      </c>
      <c r="AF587" s="11">
        <v>20</v>
      </c>
      <c r="AG587" s="66"/>
      <c r="AH587" s="66" t="s">
        <v>2302</v>
      </c>
      <c r="AI587" s="11">
        <v>20</v>
      </c>
      <c r="AJ587" s="66"/>
      <c r="AK587" s="66"/>
      <c r="AL587" s="11"/>
      <c r="AM587" s="66"/>
    </row>
    <row r="588" spans="1:39" x14ac:dyDescent="0.25">
      <c r="A588" s="65" t="s">
        <v>3166</v>
      </c>
      <c r="B588" s="65" t="s">
        <v>3167</v>
      </c>
      <c r="C588" s="66" t="s">
        <v>142</v>
      </c>
      <c r="D588" s="66"/>
      <c r="E588" s="11">
        <v>100</v>
      </c>
      <c r="F588" s="66"/>
      <c r="G588" s="11">
        <v>2702</v>
      </c>
      <c r="H588" s="11"/>
      <c r="I588" s="66"/>
      <c r="J588" s="66" t="s">
        <v>2295</v>
      </c>
      <c r="K588" s="11"/>
      <c r="L588" s="66"/>
      <c r="M588" s="66" t="s">
        <v>197</v>
      </c>
      <c r="N588" s="11"/>
      <c r="O588" s="66"/>
      <c r="P588" s="66" t="s">
        <v>3161</v>
      </c>
      <c r="Q588" s="11"/>
      <c r="R588" s="66"/>
      <c r="S588" s="66" t="s">
        <v>190</v>
      </c>
      <c r="T588" s="11"/>
      <c r="U588" s="66"/>
      <c r="V588" s="66" t="s">
        <v>2298</v>
      </c>
      <c r="W588" s="11">
        <v>20</v>
      </c>
      <c r="X588" s="66"/>
      <c r="Y588" s="66" t="s">
        <v>2299</v>
      </c>
      <c r="Z588" s="11">
        <v>20</v>
      </c>
      <c r="AA588" s="66"/>
      <c r="AB588" s="66" t="s">
        <v>2304</v>
      </c>
      <c r="AC588" s="11">
        <v>20</v>
      </c>
      <c r="AD588" s="66"/>
      <c r="AE588" s="66" t="s">
        <v>2301</v>
      </c>
      <c r="AF588" s="11">
        <v>20</v>
      </c>
      <c r="AG588" s="66"/>
      <c r="AH588" s="66" t="s">
        <v>2302</v>
      </c>
      <c r="AI588" s="11">
        <v>20</v>
      </c>
      <c r="AJ588" s="66"/>
      <c r="AK588" s="66"/>
      <c r="AL588" s="11"/>
      <c r="AM588" s="66"/>
    </row>
    <row r="589" spans="1:39" x14ac:dyDescent="0.25">
      <c r="A589" s="65" t="s">
        <v>3168</v>
      </c>
      <c r="B589" s="65" t="s">
        <v>3169</v>
      </c>
      <c r="C589" s="66" t="s">
        <v>142</v>
      </c>
      <c r="D589" s="66"/>
      <c r="E589" s="11">
        <v>60</v>
      </c>
      <c r="F589" s="66"/>
      <c r="G589" s="11">
        <v>2254</v>
      </c>
      <c r="H589" s="11"/>
      <c r="I589" s="66"/>
      <c r="J589" s="66" t="s">
        <v>2295</v>
      </c>
      <c r="K589" s="11"/>
      <c r="L589" s="66"/>
      <c r="M589" s="66" t="s">
        <v>146</v>
      </c>
      <c r="N589" s="11"/>
      <c r="O589" s="66"/>
      <c r="P589" s="66" t="s">
        <v>3170</v>
      </c>
      <c r="Q589" s="11"/>
      <c r="R589" s="66"/>
      <c r="S589" s="66" t="s">
        <v>162</v>
      </c>
      <c r="T589" s="11"/>
      <c r="U589" s="66"/>
      <c r="V589" s="66" t="s">
        <v>2373</v>
      </c>
      <c r="W589" s="11">
        <v>0</v>
      </c>
      <c r="X589" s="66"/>
      <c r="Y589" s="66" t="s">
        <v>2299</v>
      </c>
      <c r="Z589" s="11">
        <v>20</v>
      </c>
      <c r="AA589" s="66"/>
      <c r="AB589" s="66" t="s">
        <v>2304</v>
      </c>
      <c r="AC589" s="11">
        <v>20</v>
      </c>
      <c r="AD589" s="66"/>
      <c r="AE589" s="66" t="s">
        <v>2301</v>
      </c>
      <c r="AF589" s="11">
        <v>20</v>
      </c>
      <c r="AG589" s="66"/>
      <c r="AH589" s="66" t="s">
        <v>2312</v>
      </c>
      <c r="AI589" s="11">
        <v>0</v>
      </c>
      <c r="AJ589" s="66"/>
      <c r="AK589" s="66"/>
      <c r="AL589" s="11"/>
      <c r="AM589" s="66"/>
    </row>
    <row r="590" spans="1:39" x14ac:dyDescent="0.25">
      <c r="A590" s="65" t="s">
        <v>3171</v>
      </c>
      <c r="B590" s="65" t="s">
        <v>3172</v>
      </c>
      <c r="C590" s="66" t="s">
        <v>142</v>
      </c>
      <c r="D590" s="66"/>
      <c r="E590" s="11">
        <v>100</v>
      </c>
      <c r="F590" s="66"/>
      <c r="G590" s="11">
        <v>2254</v>
      </c>
      <c r="H590" s="11"/>
      <c r="I590" s="66"/>
      <c r="J590" s="66" t="s">
        <v>2295</v>
      </c>
      <c r="K590" s="11"/>
      <c r="L590" s="66"/>
      <c r="M590" s="66" t="s">
        <v>146</v>
      </c>
      <c r="N590" s="11"/>
      <c r="O590" s="66"/>
      <c r="P590" s="66" t="s">
        <v>2350</v>
      </c>
      <c r="Q590" s="11"/>
      <c r="R590" s="66"/>
      <c r="S590" s="66" t="s">
        <v>162</v>
      </c>
      <c r="T590" s="11"/>
      <c r="U590" s="66"/>
      <c r="V590" s="66" t="s">
        <v>2298</v>
      </c>
      <c r="W590" s="11">
        <v>20</v>
      </c>
      <c r="X590" s="66"/>
      <c r="Y590" s="66" t="s">
        <v>2299</v>
      </c>
      <c r="Z590" s="11">
        <v>20</v>
      </c>
      <c r="AA590" s="66"/>
      <c r="AB590" s="66" t="s">
        <v>2304</v>
      </c>
      <c r="AC590" s="11">
        <v>20</v>
      </c>
      <c r="AD590" s="66"/>
      <c r="AE590" s="66" t="s">
        <v>2301</v>
      </c>
      <c r="AF590" s="11">
        <v>20</v>
      </c>
      <c r="AG590" s="66"/>
      <c r="AH590" s="66" t="s">
        <v>2302</v>
      </c>
      <c r="AI590" s="11">
        <v>20</v>
      </c>
      <c r="AJ590" s="66"/>
      <c r="AK590" s="66"/>
      <c r="AL590" s="11"/>
      <c r="AM590" s="66"/>
    </row>
    <row r="591" spans="1:39" x14ac:dyDescent="0.25">
      <c r="A591" s="65" t="s">
        <v>3173</v>
      </c>
      <c r="B591" s="65" t="s">
        <v>3174</v>
      </c>
      <c r="C591" s="66" t="s">
        <v>142</v>
      </c>
      <c r="D591" s="66"/>
      <c r="E591" s="11">
        <v>100</v>
      </c>
      <c r="F591" s="66"/>
      <c r="G591" s="11">
        <v>2254</v>
      </c>
      <c r="H591" s="11"/>
      <c r="I591" s="66"/>
      <c r="J591" s="66" t="s">
        <v>2295</v>
      </c>
      <c r="K591" s="11"/>
      <c r="L591" s="66"/>
      <c r="M591" s="66" t="s">
        <v>146</v>
      </c>
      <c r="N591" s="11"/>
      <c r="O591" s="66"/>
      <c r="P591" s="66" t="s">
        <v>3175</v>
      </c>
      <c r="Q591" s="11"/>
      <c r="R591" s="66"/>
      <c r="S591" s="66" t="s">
        <v>162</v>
      </c>
      <c r="T591" s="11"/>
      <c r="U591" s="66"/>
      <c r="V591" s="66" t="s">
        <v>2298</v>
      </c>
      <c r="W591" s="11">
        <v>20</v>
      </c>
      <c r="X591" s="66"/>
      <c r="Y591" s="66" t="s">
        <v>2299</v>
      </c>
      <c r="Z591" s="11">
        <v>20</v>
      </c>
      <c r="AA591" s="66"/>
      <c r="AB591" s="66" t="s">
        <v>2304</v>
      </c>
      <c r="AC591" s="11">
        <v>20</v>
      </c>
      <c r="AD591" s="66"/>
      <c r="AE591" s="66" t="s">
        <v>2301</v>
      </c>
      <c r="AF591" s="11">
        <v>20</v>
      </c>
      <c r="AG591" s="66"/>
      <c r="AH591" s="66" t="s">
        <v>2302</v>
      </c>
      <c r="AI591" s="11">
        <v>20</v>
      </c>
      <c r="AJ591" s="66"/>
      <c r="AK591" s="66"/>
      <c r="AL591" s="11"/>
      <c r="AM591" s="66"/>
    </row>
    <row r="592" spans="1:39" x14ac:dyDescent="0.25">
      <c r="A592" s="65" t="s">
        <v>3176</v>
      </c>
      <c r="B592" s="65" t="s">
        <v>3177</v>
      </c>
      <c r="C592" s="66" t="s">
        <v>142</v>
      </c>
      <c r="D592" s="66"/>
      <c r="E592" s="11">
        <v>80</v>
      </c>
      <c r="F592" s="66"/>
      <c r="G592" s="11">
        <v>2254</v>
      </c>
      <c r="H592" s="11"/>
      <c r="I592" s="66"/>
      <c r="J592" s="66" t="s">
        <v>2295</v>
      </c>
      <c r="K592" s="11"/>
      <c r="L592" s="66"/>
      <c r="M592" s="66" t="s">
        <v>146</v>
      </c>
      <c r="N592" s="11"/>
      <c r="O592" s="66"/>
      <c r="P592" s="66" t="s">
        <v>2532</v>
      </c>
      <c r="Q592" s="11"/>
      <c r="R592" s="66"/>
      <c r="S592" s="66" t="s">
        <v>2307</v>
      </c>
      <c r="T592" s="11"/>
      <c r="U592" s="66"/>
      <c r="V592" s="66" t="s">
        <v>2298</v>
      </c>
      <c r="W592" s="11">
        <v>20</v>
      </c>
      <c r="X592" s="66"/>
      <c r="Y592" s="66" t="s">
        <v>2309</v>
      </c>
      <c r="Z592" s="11">
        <v>0</v>
      </c>
      <c r="AA592" s="66"/>
      <c r="AB592" s="66" t="s">
        <v>2304</v>
      </c>
      <c r="AC592" s="11">
        <v>20</v>
      </c>
      <c r="AD592" s="66"/>
      <c r="AE592" s="66" t="s">
        <v>2301</v>
      </c>
      <c r="AF592" s="11">
        <v>20</v>
      </c>
      <c r="AG592" s="66"/>
      <c r="AH592" s="66" t="s">
        <v>2302</v>
      </c>
      <c r="AI592" s="11">
        <v>20</v>
      </c>
      <c r="AJ592" s="66"/>
      <c r="AK592" s="66"/>
      <c r="AL592" s="11"/>
      <c r="AM592" s="66"/>
    </row>
    <row r="593" spans="1:39" x14ac:dyDescent="0.25">
      <c r="A593" s="65" t="s">
        <v>3178</v>
      </c>
      <c r="B593" s="65" t="s">
        <v>3179</v>
      </c>
      <c r="C593" s="66" t="s">
        <v>142</v>
      </c>
      <c r="D593" s="66"/>
      <c r="E593" s="11">
        <v>100</v>
      </c>
      <c r="F593" s="66"/>
      <c r="G593" s="11">
        <v>2254</v>
      </c>
      <c r="H593" s="11"/>
      <c r="I593" s="66"/>
      <c r="J593" s="66" t="s">
        <v>2295</v>
      </c>
      <c r="K593" s="11"/>
      <c r="L593" s="66"/>
      <c r="M593" s="66" t="s">
        <v>146</v>
      </c>
      <c r="N593" s="11"/>
      <c r="O593" s="66"/>
      <c r="P593" s="66" t="s">
        <v>2526</v>
      </c>
      <c r="Q593" s="11"/>
      <c r="R593" s="66"/>
      <c r="S593" s="66" t="s">
        <v>2307</v>
      </c>
      <c r="T593" s="11"/>
      <c r="U593" s="66"/>
      <c r="V593" s="66" t="s">
        <v>2298</v>
      </c>
      <c r="W593" s="11">
        <v>20</v>
      </c>
      <c r="X593" s="66"/>
      <c r="Y593" s="66" t="s">
        <v>2299</v>
      </c>
      <c r="Z593" s="11">
        <v>20</v>
      </c>
      <c r="AA593" s="66"/>
      <c r="AB593" s="66" t="s">
        <v>2304</v>
      </c>
      <c r="AC593" s="11">
        <v>20</v>
      </c>
      <c r="AD593" s="66"/>
      <c r="AE593" s="66" t="s">
        <v>2301</v>
      </c>
      <c r="AF593" s="11">
        <v>20</v>
      </c>
      <c r="AG593" s="66"/>
      <c r="AH593" s="66" t="s">
        <v>2302</v>
      </c>
      <c r="AI593" s="11">
        <v>20</v>
      </c>
      <c r="AJ593" s="66"/>
      <c r="AK593" s="66"/>
      <c r="AL593" s="11"/>
      <c r="AM593" s="66"/>
    </row>
    <row r="594" spans="1:39" x14ac:dyDescent="0.25">
      <c r="A594" s="65" t="s">
        <v>3180</v>
      </c>
      <c r="B594" s="65" t="s">
        <v>3181</v>
      </c>
      <c r="C594" s="66" t="s">
        <v>142</v>
      </c>
      <c r="D594" s="66"/>
      <c r="E594" s="11">
        <v>80</v>
      </c>
      <c r="F594" s="66"/>
      <c r="G594" s="11">
        <v>2631</v>
      </c>
      <c r="H594" s="11"/>
      <c r="I594" s="66"/>
      <c r="J594" s="66" t="s">
        <v>255</v>
      </c>
      <c r="K594" s="11"/>
      <c r="L594" s="66"/>
      <c r="M594" s="66" t="s">
        <v>197</v>
      </c>
      <c r="N594" s="11"/>
      <c r="O594" s="66"/>
      <c r="P594" s="66" t="s">
        <v>3182</v>
      </c>
      <c r="Q594" s="11"/>
      <c r="R594" s="66"/>
      <c r="S594" s="66" t="s">
        <v>162</v>
      </c>
      <c r="T594" s="11"/>
      <c r="U594" s="66"/>
      <c r="V594" s="66" t="s">
        <v>2298</v>
      </c>
      <c r="W594" s="11">
        <v>20</v>
      </c>
      <c r="X594" s="66"/>
      <c r="Y594" s="66" t="s">
        <v>2309</v>
      </c>
      <c r="Z594" s="11">
        <v>0</v>
      </c>
      <c r="AA594" s="66"/>
      <c r="AB594" s="66" t="s">
        <v>2304</v>
      </c>
      <c r="AC594" s="11">
        <v>20</v>
      </c>
      <c r="AD594" s="66"/>
      <c r="AE594" s="66" t="s">
        <v>2301</v>
      </c>
      <c r="AF594" s="11">
        <v>20</v>
      </c>
      <c r="AG594" s="66"/>
      <c r="AH594" s="66" t="s">
        <v>2302</v>
      </c>
      <c r="AI594" s="11">
        <v>20</v>
      </c>
      <c r="AJ594" s="66"/>
      <c r="AK594" s="66"/>
      <c r="AL594" s="11"/>
      <c r="AM594" s="66"/>
    </row>
    <row r="595" spans="1:39" x14ac:dyDescent="0.25">
      <c r="A595" s="65" t="s">
        <v>3183</v>
      </c>
      <c r="B595" s="65" t="s">
        <v>3184</v>
      </c>
      <c r="C595" s="66" t="s">
        <v>142</v>
      </c>
      <c r="D595" s="66"/>
      <c r="E595" s="11">
        <v>80</v>
      </c>
      <c r="F595" s="66"/>
      <c r="G595" s="11">
        <v>2631</v>
      </c>
      <c r="H595" s="11"/>
      <c r="I595" s="66"/>
      <c r="J595" s="66" t="s">
        <v>255</v>
      </c>
      <c r="K595" s="11"/>
      <c r="L595" s="66"/>
      <c r="M595" s="66" t="s">
        <v>197</v>
      </c>
      <c r="N595" s="11"/>
      <c r="O595" s="66"/>
      <c r="P595" s="66" t="s">
        <v>3185</v>
      </c>
      <c r="Q595" s="11"/>
      <c r="R595" s="66"/>
      <c r="S595" s="66" t="s">
        <v>162</v>
      </c>
      <c r="T595" s="11"/>
      <c r="U595" s="66"/>
      <c r="V595" s="66" t="s">
        <v>2298</v>
      </c>
      <c r="W595" s="11">
        <v>20</v>
      </c>
      <c r="X595" s="66"/>
      <c r="Y595" s="66" t="s">
        <v>2299</v>
      </c>
      <c r="Z595" s="11">
        <v>20</v>
      </c>
      <c r="AA595" s="66"/>
      <c r="AB595" s="66" t="s">
        <v>2304</v>
      </c>
      <c r="AC595" s="11">
        <v>20</v>
      </c>
      <c r="AD595" s="66"/>
      <c r="AE595" s="66" t="s">
        <v>2301</v>
      </c>
      <c r="AF595" s="11">
        <v>20</v>
      </c>
      <c r="AG595" s="66"/>
      <c r="AH595" s="66" t="s">
        <v>2310</v>
      </c>
      <c r="AI595" s="11">
        <v>0</v>
      </c>
      <c r="AJ595" s="66"/>
      <c r="AK595" s="66"/>
      <c r="AL595" s="11"/>
      <c r="AM595" s="66"/>
    </row>
    <row r="596" spans="1:39" x14ac:dyDescent="0.25">
      <c r="A596" s="65" t="s">
        <v>3186</v>
      </c>
      <c r="B596" s="65" t="s">
        <v>3187</v>
      </c>
      <c r="C596" s="66" t="s">
        <v>142</v>
      </c>
      <c r="D596" s="66"/>
      <c r="E596" s="11">
        <v>40</v>
      </c>
      <c r="F596" s="66"/>
      <c r="G596" s="11">
        <v>2631</v>
      </c>
      <c r="H596" s="11"/>
      <c r="I596" s="66"/>
      <c r="J596" s="66" t="s">
        <v>255</v>
      </c>
      <c r="K596" s="11"/>
      <c r="L596" s="66"/>
      <c r="M596" s="66" t="s">
        <v>197</v>
      </c>
      <c r="N596" s="11"/>
      <c r="O596" s="66"/>
      <c r="P596" s="66" t="s">
        <v>2347</v>
      </c>
      <c r="Q596" s="11"/>
      <c r="R596" s="66"/>
      <c r="S596" s="66" t="s">
        <v>162</v>
      </c>
      <c r="T596" s="11"/>
      <c r="U596" s="66"/>
      <c r="V596" s="66" t="s">
        <v>2298</v>
      </c>
      <c r="W596" s="11">
        <v>20</v>
      </c>
      <c r="X596" s="66"/>
      <c r="Y596" s="66" t="s">
        <v>2309</v>
      </c>
      <c r="Z596" s="11">
        <v>0</v>
      </c>
      <c r="AA596" s="66"/>
      <c r="AB596" s="66" t="s">
        <v>2304</v>
      </c>
      <c r="AC596" s="11">
        <v>20</v>
      </c>
      <c r="AD596" s="66"/>
      <c r="AE596" s="66" t="s">
        <v>2311</v>
      </c>
      <c r="AF596" s="11">
        <v>0</v>
      </c>
      <c r="AG596" s="66"/>
      <c r="AH596" s="66" t="s">
        <v>2310</v>
      </c>
      <c r="AI596" s="11">
        <v>0</v>
      </c>
      <c r="AJ596" s="66"/>
      <c r="AK596" s="66"/>
      <c r="AL596" s="11"/>
      <c r="AM596" s="66"/>
    </row>
    <row r="597" spans="1:39" x14ac:dyDescent="0.25">
      <c r="A597" s="65" t="s">
        <v>3188</v>
      </c>
      <c r="B597" s="65" t="s">
        <v>3189</v>
      </c>
      <c r="C597" s="66" t="s">
        <v>142</v>
      </c>
      <c r="D597" s="66"/>
      <c r="E597" s="11">
        <v>100</v>
      </c>
      <c r="F597" s="66"/>
      <c r="G597" s="11">
        <v>2471</v>
      </c>
      <c r="H597" s="11"/>
      <c r="I597" s="66"/>
      <c r="J597" s="66" t="s">
        <v>2295</v>
      </c>
      <c r="K597" s="11"/>
      <c r="L597" s="66"/>
      <c r="M597" s="66" t="s">
        <v>146</v>
      </c>
      <c r="N597" s="11"/>
      <c r="O597" s="66"/>
      <c r="P597" s="66" t="s">
        <v>2560</v>
      </c>
      <c r="Q597" s="11"/>
      <c r="R597" s="66"/>
      <c r="S597" s="66" t="s">
        <v>2337</v>
      </c>
      <c r="T597" s="11"/>
      <c r="U597" s="66"/>
      <c r="V597" s="66" t="s">
        <v>2298</v>
      </c>
      <c r="W597" s="11">
        <v>20</v>
      </c>
      <c r="X597" s="66"/>
      <c r="Y597" s="66" t="s">
        <v>2299</v>
      </c>
      <c r="Z597" s="11">
        <v>20</v>
      </c>
      <c r="AA597" s="66"/>
      <c r="AB597" s="66" t="s">
        <v>2304</v>
      </c>
      <c r="AC597" s="11">
        <v>20</v>
      </c>
      <c r="AD597" s="66"/>
      <c r="AE597" s="66" t="s">
        <v>2301</v>
      </c>
      <c r="AF597" s="11">
        <v>20</v>
      </c>
      <c r="AG597" s="66"/>
      <c r="AH597" s="66" t="s">
        <v>2302</v>
      </c>
      <c r="AI597" s="11">
        <v>20</v>
      </c>
      <c r="AJ597" s="66"/>
      <c r="AK597" s="66"/>
      <c r="AL597" s="11"/>
      <c r="AM597" s="66"/>
    </row>
    <row r="598" spans="1:39" x14ac:dyDescent="0.25">
      <c r="A598" s="65" t="s">
        <v>3190</v>
      </c>
      <c r="B598" s="65" t="s">
        <v>3191</v>
      </c>
      <c r="C598" s="66" t="s">
        <v>142</v>
      </c>
      <c r="D598" s="66"/>
      <c r="E598" s="11">
        <v>60</v>
      </c>
      <c r="F598" s="66"/>
      <c r="G598" s="11">
        <v>2631</v>
      </c>
      <c r="H598" s="11"/>
      <c r="I598" s="66"/>
      <c r="J598" s="66" t="s">
        <v>255</v>
      </c>
      <c r="K598" s="11"/>
      <c r="L598" s="66"/>
      <c r="M598" s="66" t="s">
        <v>197</v>
      </c>
      <c r="N598" s="11"/>
      <c r="O598" s="66"/>
      <c r="P598" s="66" t="s">
        <v>3192</v>
      </c>
      <c r="Q598" s="11"/>
      <c r="R598" s="66"/>
      <c r="S598" s="66" t="s">
        <v>162</v>
      </c>
      <c r="T598" s="11"/>
      <c r="U598" s="66"/>
      <c r="V598" s="66" t="s">
        <v>2298</v>
      </c>
      <c r="W598" s="11">
        <v>20</v>
      </c>
      <c r="X598" s="66"/>
      <c r="Y598" s="66" t="s">
        <v>2309</v>
      </c>
      <c r="Z598" s="11">
        <v>0</v>
      </c>
      <c r="AA598" s="66"/>
      <c r="AB598" s="66" t="s">
        <v>2304</v>
      </c>
      <c r="AC598" s="11">
        <v>20</v>
      </c>
      <c r="AD598" s="66"/>
      <c r="AE598" s="66" t="s">
        <v>2311</v>
      </c>
      <c r="AF598" s="11">
        <v>0</v>
      </c>
      <c r="AG598" s="66"/>
      <c r="AH598" s="66" t="s">
        <v>2302</v>
      </c>
      <c r="AI598" s="11">
        <v>20</v>
      </c>
      <c r="AJ598" s="66"/>
      <c r="AK598" s="66" t="s">
        <v>3193</v>
      </c>
      <c r="AL598" s="11"/>
      <c r="AM598" s="66"/>
    </row>
    <row r="599" spans="1:39" x14ac:dyDescent="0.25">
      <c r="A599" s="65" t="s">
        <v>3194</v>
      </c>
      <c r="B599" s="65" t="s">
        <v>3195</v>
      </c>
      <c r="C599" s="66" t="s">
        <v>142</v>
      </c>
      <c r="D599" s="66"/>
      <c r="E599" s="11">
        <v>100</v>
      </c>
      <c r="F599" s="66"/>
      <c r="G599" s="11">
        <v>2631</v>
      </c>
      <c r="H599" s="11"/>
      <c r="I599" s="66"/>
      <c r="J599" s="66" t="s">
        <v>255</v>
      </c>
      <c r="K599" s="11"/>
      <c r="L599" s="66"/>
      <c r="M599" s="66" t="s">
        <v>197</v>
      </c>
      <c r="N599" s="11"/>
      <c r="O599" s="66"/>
      <c r="P599" s="66" t="s">
        <v>3196</v>
      </c>
      <c r="Q599" s="11"/>
      <c r="R599" s="66"/>
      <c r="S599" s="66" t="s">
        <v>162</v>
      </c>
      <c r="T599" s="11"/>
      <c r="U599" s="66"/>
      <c r="V599" s="66" t="s">
        <v>2298</v>
      </c>
      <c r="W599" s="11">
        <v>20</v>
      </c>
      <c r="X599" s="66"/>
      <c r="Y599" s="66" t="s">
        <v>2299</v>
      </c>
      <c r="Z599" s="11">
        <v>20</v>
      </c>
      <c r="AA599" s="66"/>
      <c r="AB599" s="66" t="s">
        <v>2304</v>
      </c>
      <c r="AC599" s="11">
        <v>20</v>
      </c>
      <c r="AD599" s="66"/>
      <c r="AE599" s="66" t="s">
        <v>2301</v>
      </c>
      <c r="AF599" s="11">
        <v>20</v>
      </c>
      <c r="AG599" s="66"/>
      <c r="AH599" s="66" t="s">
        <v>2302</v>
      </c>
      <c r="AI599" s="11">
        <v>20</v>
      </c>
      <c r="AJ599" s="66"/>
      <c r="AK599" s="66"/>
      <c r="AL599" s="11"/>
      <c r="AM599" s="66"/>
    </row>
    <row r="600" spans="1:39" x14ac:dyDescent="0.25">
      <c r="A600" s="65" t="s">
        <v>3197</v>
      </c>
      <c r="B600" s="65" t="s">
        <v>3198</v>
      </c>
      <c r="C600" s="66" t="s">
        <v>142</v>
      </c>
      <c r="D600" s="66"/>
      <c r="E600" s="11">
        <v>60</v>
      </c>
      <c r="F600" s="66"/>
      <c r="G600" s="11">
        <v>2471</v>
      </c>
      <c r="H600" s="11"/>
      <c r="I600" s="66"/>
      <c r="J600" s="66" t="s">
        <v>255</v>
      </c>
      <c r="K600" s="11"/>
      <c r="L600" s="66"/>
      <c r="M600" s="66" t="s">
        <v>146</v>
      </c>
      <c r="N600" s="11"/>
      <c r="O600" s="66"/>
      <c r="P600" s="66" t="s">
        <v>3199</v>
      </c>
      <c r="Q600" s="11"/>
      <c r="R600" s="66"/>
      <c r="S600" s="66" t="s">
        <v>2337</v>
      </c>
      <c r="T600" s="11"/>
      <c r="U600" s="66"/>
      <c r="V600" s="66" t="s">
        <v>2298</v>
      </c>
      <c r="W600" s="11">
        <v>20</v>
      </c>
      <c r="X600" s="66"/>
      <c r="Y600" s="66" t="s">
        <v>2309</v>
      </c>
      <c r="Z600" s="11">
        <v>0</v>
      </c>
      <c r="AA600" s="66"/>
      <c r="AB600" s="66" t="s">
        <v>2304</v>
      </c>
      <c r="AC600" s="11">
        <v>20</v>
      </c>
      <c r="AD600" s="66"/>
      <c r="AE600" s="66" t="s">
        <v>2301</v>
      </c>
      <c r="AF600" s="11">
        <v>20</v>
      </c>
      <c r="AG600" s="66"/>
      <c r="AH600" s="66" t="s">
        <v>2310</v>
      </c>
      <c r="AI600" s="11">
        <v>0</v>
      </c>
      <c r="AJ600" s="66"/>
      <c r="AK600" s="66" t="s">
        <v>3200</v>
      </c>
      <c r="AL600" s="11"/>
      <c r="AM600" s="66"/>
    </row>
    <row r="601" spans="1:39" x14ac:dyDescent="0.25">
      <c r="A601" s="65" t="s">
        <v>3201</v>
      </c>
      <c r="B601" s="65" t="s">
        <v>3202</v>
      </c>
      <c r="C601" s="66" t="s">
        <v>142</v>
      </c>
      <c r="D601" s="66"/>
      <c r="E601" s="11">
        <v>100</v>
      </c>
      <c r="F601" s="66"/>
      <c r="G601" s="11">
        <v>2471</v>
      </c>
      <c r="H601" s="11"/>
      <c r="I601" s="66"/>
      <c r="J601" s="66" t="s">
        <v>255</v>
      </c>
      <c r="K601" s="11"/>
      <c r="L601" s="66"/>
      <c r="M601" s="66" t="s">
        <v>146</v>
      </c>
      <c r="N601" s="11"/>
      <c r="O601" s="66"/>
      <c r="P601" s="66" t="s">
        <v>3203</v>
      </c>
      <c r="Q601" s="11"/>
      <c r="R601" s="66"/>
      <c r="S601" s="66" t="s">
        <v>2337</v>
      </c>
      <c r="T601" s="11"/>
      <c r="U601" s="66"/>
      <c r="V601" s="66" t="s">
        <v>2298</v>
      </c>
      <c r="W601" s="11">
        <v>20</v>
      </c>
      <c r="X601" s="66"/>
      <c r="Y601" s="66" t="s">
        <v>2299</v>
      </c>
      <c r="Z601" s="11">
        <v>20</v>
      </c>
      <c r="AA601" s="66"/>
      <c r="AB601" s="66" t="s">
        <v>2304</v>
      </c>
      <c r="AC601" s="11">
        <v>20</v>
      </c>
      <c r="AD601" s="66"/>
      <c r="AE601" s="66" t="s">
        <v>2301</v>
      </c>
      <c r="AF601" s="11">
        <v>20</v>
      </c>
      <c r="AG601" s="66"/>
      <c r="AH601" s="66" t="s">
        <v>2302</v>
      </c>
      <c r="AI601" s="11">
        <v>20</v>
      </c>
      <c r="AJ601" s="66"/>
      <c r="AK601" s="66" t="s">
        <v>3200</v>
      </c>
      <c r="AL601" s="11"/>
      <c r="AM601" s="66"/>
    </row>
    <row r="602" spans="1:39" x14ac:dyDescent="0.25">
      <c r="A602" s="65" t="s">
        <v>3204</v>
      </c>
      <c r="B602" s="65" t="s">
        <v>3205</v>
      </c>
      <c r="C602" s="66" t="s">
        <v>142</v>
      </c>
      <c r="D602" s="66"/>
      <c r="E602" s="11">
        <v>100</v>
      </c>
      <c r="F602" s="66"/>
      <c r="G602" s="11">
        <v>2590</v>
      </c>
      <c r="H602" s="11"/>
      <c r="I602" s="66"/>
      <c r="J602" s="66" t="s">
        <v>255</v>
      </c>
      <c r="K602" s="11"/>
      <c r="L602" s="66"/>
      <c r="M602" s="66" t="s">
        <v>146</v>
      </c>
      <c r="N602" s="11"/>
      <c r="O602" s="66"/>
      <c r="P602" s="66" t="s">
        <v>2615</v>
      </c>
      <c r="Q602" s="11"/>
      <c r="R602" s="66"/>
      <c r="S602" s="66" t="s">
        <v>162</v>
      </c>
      <c r="T602" s="11"/>
      <c r="U602" s="66"/>
      <c r="V602" s="66" t="s">
        <v>2298</v>
      </c>
      <c r="W602" s="11">
        <v>20</v>
      </c>
      <c r="X602" s="66"/>
      <c r="Y602" s="66" t="s">
        <v>2299</v>
      </c>
      <c r="Z602" s="11">
        <v>20</v>
      </c>
      <c r="AA602" s="66"/>
      <c r="AB602" s="66" t="s">
        <v>2304</v>
      </c>
      <c r="AC602" s="11">
        <v>20</v>
      </c>
      <c r="AD602" s="66"/>
      <c r="AE602" s="66" t="s">
        <v>2301</v>
      </c>
      <c r="AF602" s="11">
        <v>20</v>
      </c>
      <c r="AG602" s="66"/>
      <c r="AH602" s="66" t="s">
        <v>2302</v>
      </c>
      <c r="AI602" s="11">
        <v>20</v>
      </c>
      <c r="AJ602" s="66"/>
      <c r="AK602" s="66"/>
      <c r="AL602" s="11"/>
      <c r="AM602" s="66"/>
    </row>
    <row r="603" spans="1:39" x14ac:dyDescent="0.25">
      <c r="A603" s="65" t="s">
        <v>3206</v>
      </c>
      <c r="B603" s="65" t="s">
        <v>3207</v>
      </c>
      <c r="C603" s="66" t="s">
        <v>142</v>
      </c>
      <c r="D603" s="66"/>
      <c r="E603" s="11">
        <v>100</v>
      </c>
      <c r="F603" s="66"/>
      <c r="G603" s="11">
        <v>2590</v>
      </c>
      <c r="H603" s="11"/>
      <c r="I603" s="66"/>
      <c r="J603" s="66" t="s">
        <v>255</v>
      </c>
      <c r="K603" s="11"/>
      <c r="L603" s="66"/>
      <c r="M603" s="66" t="s">
        <v>146</v>
      </c>
      <c r="N603" s="11"/>
      <c r="O603" s="66"/>
      <c r="P603" s="66" t="s">
        <v>3134</v>
      </c>
      <c r="Q603" s="11"/>
      <c r="R603" s="66"/>
      <c r="S603" s="66" t="s">
        <v>162</v>
      </c>
      <c r="T603" s="11"/>
      <c r="U603" s="66"/>
      <c r="V603" s="66" t="s">
        <v>2298</v>
      </c>
      <c r="W603" s="11">
        <v>20</v>
      </c>
      <c r="X603" s="66"/>
      <c r="Y603" s="66" t="s">
        <v>2299</v>
      </c>
      <c r="Z603" s="11">
        <v>20</v>
      </c>
      <c r="AA603" s="66"/>
      <c r="AB603" s="66" t="s">
        <v>2304</v>
      </c>
      <c r="AC603" s="11">
        <v>20</v>
      </c>
      <c r="AD603" s="66"/>
      <c r="AE603" s="66" t="s">
        <v>2301</v>
      </c>
      <c r="AF603" s="11">
        <v>20</v>
      </c>
      <c r="AG603" s="66"/>
      <c r="AH603" s="66" t="s">
        <v>2302</v>
      </c>
      <c r="AI603" s="11">
        <v>20</v>
      </c>
      <c r="AJ603" s="66"/>
      <c r="AK603" s="66"/>
      <c r="AL603" s="11"/>
      <c r="AM603" s="66"/>
    </row>
    <row r="604" spans="1:39" x14ac:dyDescent="0.25">
      <c r="A604" s="65" t="s">
        <v>3208</v>
      </c>
      <c r="B604" s="65" t="s">
        <v>3209</v>
      </c>
      <c r="C604" s="66" t="s">
        <v>142</v>
      </c>
      <c r="D604" s="66"/>
      <c r="E604" s="11">
        <v>80</v>
      </c>
      <c r="F604" s="66"/>
      <c r="G604" s="11">
        <v>2471</v>
      </c>
      <c r="H604" s="11"/>
      <c r="I604" s="66"/>
      <c r="J604" s="66" t="s">
        <v>2295</v>
      </c>
      <c r="K604" s="11"/>
      <c r="L604" s="66"/>
      <c r="M604" s="66" t="s">
        <v>146</v>
      </c>
      <c r="N604" s="11"/>
      <c r="O604" s="66"/>
      <c r="P604" s="66" t="s">
        <v>2360</v>
      </c>
      <c r="Q604" s="11"/>
      <c r="R604" s="66"/>
      <c r="S604" s="66" t="s">
        <v>2337</v>
      </c>
      <c r="T604" s="11"/>
      <c r="U604" s="66"/>
      <c r="V604" s="66" t="s">
        <v>2298</v>
      </c>
      <c r="W604" s="11">
        <v>20</v>
      </c>
      <c r="X604" s="66"/>
      <c r="Y604" s="66" t="s">
        <v>2299</v>
      </c>
      <c r="Z604" s="11">
        <v>20</v>
      </c>
      <c r="AA604" s="66"/>
      <c r="AB604" s="66" t="s">
        <v>2304</v>
      </c>
      <c r="AC604" s="11">
        <v>20</v>
      </c>
      <c r="AD604" s="66"/>
      <c r="AE604" s="66" t="s">
        <v>2301</v>
      </c>
      <c r="AF604" s="11">
        <v>20</v>
      </c>
      <c r="AG604" s="66"/>
      <c r="AH604" s="66" t="s">
        <v>2310</v>
      </c>
      <c r="AI604" s="11">
        <v>0</v>
      </c>
      <c r="AJ604" s="66"/>
      <c r="AK604" s="66"/>
      <c r="AL604" s="11"/>
      <c r="AM604" s="66"/>
    </row>
    <row r="605" spans="1:39" x14ac:dyDescent="0.25">
      <c r="A605" s="65" t="s">
        <v>3210</v>
      </c>
      <c r="B605" s="65" t="s">
        <v>3211</v>
      </c>
      <c r="C605" s="66" t="s">
        <v>142</v>
      </c>
      <c r="D605" s="66"/>
      <c r="E605" s="11">
        <v>100</v>
      </c>
      <c r="F605" s="66"/>
      <c r="G605" s="11">
        <v>2590</v>
      </c>
      <c r="H605" s="11"/>
      <c r="I605" s="66"/>
      <c r="J605" s="66" t="s">
        <v>255</v>
      </c>
      <c r="K605" s="11"/>
      <c r="L605" s="66"/>
      <c r="M605" s="66" t="s">
        <v>146</v>
      </c>
      <c r="N605" s="11"/>
      <c r="O605" s="66"/>
      <c r="P605" s="66" t="s">
        <v>2387</v>
      </c>
      <c r="Q605" s="11"/>
      <c r="R605" s="66"/>
      <c r="S605" s="66" t="s">
        <v>162</v>
      </c>
      <c r="T605" s="11"/>
      <c r="U605" s="66"/>
      <c r="V605" s="66" t="s">
        <v>2298</v>
      </c>
      <c r="W605" s="11">
        <v>20</v>
      </c>
      <c r="X605" s="66"/>
      <c r="Y605" s="66" t="s">
        <v>2299</v>
      </c>
      <c r="Z605" s="11">
        <v>20</v>
      </c>
      <c r="AA605" s="66"/>
      <c r="AB605" s="66" t="s">
        <v>2304</v>
      </c>
      <c r="AC605" s="11">
        <v>20</v>
      </c>
      <c r="AD605" s="66"/>
      <c r="AE605" s="66" t="s">
        <v>2301</v>
      </c>
      <c r="AF605" s="11">
        <v>20</v>
      </c>
      <c r="AG605" s="66"/>
      <c r="AH605" s="66" t="s">
        <v>2302</v>
      </c>
      <c r="AI605" s="11">
        <v>20</v>
      </c>
      <c r="AJ605" s="66"/>
      <c r="AK605" s="66"/>
      <c r="AL605" s="11"/>
      <c r="AM605" s="66"/>
    </row>
    <row r="606" spans="1:39" x14ac:dyDescent="0.25">
      <c r="A606" s="65" t="s">
        <v>3212</v>
      </c>
      <c r="B606" s="65" t="s">
        <v>3213</v>
      </c>
      <c r="C606" s="66" t="s">
        <v>142</v>
      </c>
      <c r="D606" s="66"/>
      <c r="E606" s="11">
        <v>100</v>
      </c>
      <c r="F606" s="66"/>
      <c r="G606" s="11">
        <v>2590</v>
      </c>
      <c r="H606" s="11"/>
      <c r="I606" s="66"/>
      <c r="J606" s="66" t="s">
        <v>255</v>
      </c>
      <c r="K606" s="11"/>
      <c r="L606" s="66"/>
      <c r="M606" s="66" t="s">
        <v>146</v>
      </c>
      <c r="N606" s="11"/>
      <c r="O606" s="66"/>
      <c r="P606" s="66" t="s">
        <v>2387</v>
      </c>
      <c r="Q606" s="11"/>
      <c r="R606" s="66"/>
      <c r="S606" s="66" t="s">
        <v>162</v>
      </c>
      <c r="T606" s="11"/>
      <c r="U606" s="66"/>
      <c r="V606" s="66" t="s">
        <v>2298</v>
      </c>
      <c r="W606" s="11">
        <v>20</v>
      </c>
      <c r="X606" s="66"/>
      <c r="Y606" s="66" t="s">
        <v>2299</v>
      </c>
      <c r="Z606" s="11">
        <v>20</v>
      </c>
      <c r="AA606" s="66"/>
      <c r="AB606" s="66" t="s">
        <v>2304</v>
      </c>
      <c r="AC606" s="11">
        <v>20</v>
      </c>
      <c r="AD606" s="66"/>
      <c r="AE606" s="66" t="s">
        <v>2301</v>
      </c>
      <c r="AF606" s="11">
        <v>20</v>
      </c>
      <c r="AG606" s="66"/>
      <c r="AH606" s="66" t="s">
        <v>2302</v>
      </c>
      <c r="AI606" s="11">
        <v>20</v>
      </c>
      <c r="AJ606" s="66"/>
      <c r="AK606" s="66"/>
      <c r="AL606" s="11"/>
      <c r="AM606" s="66"/>
    </row>
    <row r="607" spans="1:39" x14ac:dyDescent="0.25">
      <c r="A607" s="65" t="s">
        <v>3214</v>
      </c>
      <c r="B607" s="65" t="s">
        <v>3215</v>
      </c>
      <c r="C607" s="66" t="s">
        <v>142</v>
      </c>
      <c r="D607" s="66"/>
      <c r="E607" s="11">
        <v>100</v>
      </c>
      <c r="F607" s="66"/>
      <c r="G607" s="11">
        <v>2590</v>
      </c>
      <c r="H607" s="11"/>
      <c r="I607" s="66"/>
      <c r="J607" s="66" t="s">
        <v>255</v>
      </c>
      <c r="K607" s="11"/>
      <c r="L607" s="66"/>
      <c r="M607" s="66" t="s">
        <v>146</v>
      </c>
      <c r="N607" s="11"/>
      <c r="O607" s="66"/>
      <c r="P607" s="66" t="s">
        <v>2387</v>
      </c>
      <c r="Q607" s="11"/>
      <c r="R607" s="66"/>
      <c r="S607" s="66" t="s">
        <v>162</v>
      </c>
      <c r="T607" s="11"/>
      <c r="U607" s="66"/>
      <c r="V607" s="66" t="s">
        <v>2298</v>
      </c>
      <c r="W607" s="11">
        <v>20</v>
      </c>
      <c r="X607" s="66"/>
      <c r="Y607" s="66" t="s">
        <v>2299</v>
      </c>
      <c r="Z607" s="11">
        <v>20</v>
      </c>
      <c r="AA607" s="66"/>
      <c r="AB607" s="66" t="s">
        <v>2304</v>
      </c>
      <c r="AC607" s="11">
        <v>20</v>
      </c>
      <c r="AD607" s="66"/>
      <c r="AE607" s="66" t="s">
        <v>2301</v>
      </c>
      <c r="AF607" s="11">
        <v>20</v>
      </c>
      <c r="AG607" s="66"/>
      <c r="AH607" s="66" t="s">
        <v>2302</v>
      </c>
      <c r="AI607" s="11">
        <v>20</v>
      </c>
      <c r="AJ607" s="66"/>
      <c r="AK607" s="66"/>
      <c r="AL607" s="11"/>
      <c r="AM607" s="66"/>
    </row>
    <row r="608" spans="1:39" x14ac:dyDescent="0.25">
      <c r="A608" s="65" t="s">
        <v>3216</v>
      </c>
      <c r="B608" s="65" t="s">
        <v>3217</v>
      </c>
      <c r="C608" s="66" t="s">
        <v>142</v>
      </c>
      <c r="D608" s="66"/>
      <c r="E608" s="11">
        <v>100</v>
      </c>
      <c r="F608" s="66"/>
      <c r="G608" s="11">
        <v>2471</v>
      </c>
      <c r="H608" s="11"/>
      <c r="I608" s="66"/>
      <c r="J608" s="66" t="s">
        <v>2295</v>
      </c>
      <c r="K608" s="11"/>
      <c r="L608" s="66"/>
      <c r="M608" s="66" t="s">
        <v>146</v>
      </c>
      <c r="N608" s="11"/>
      <c r="O608" s="66"/>
      <c r="P608" s="66" t="s">
        <v>2380</v>
      </c>
      <c r="Q608" s="11"/>
      <c r="R608" s="66"/>
      <c r="S608" s="66" t="s">
        <v>162</v>
      </c>
      <c r="T608" s="11"/>
      <c r="U608" s="66"/>
      <c r="V608" s="66" t="s">
        <v>2298</v>
      </c>
      <c r="W608" s="11">
        <v>20</v>
      </c>
      <c r="X608" s="66"/>
      <c r="Y608" s="66" t="s">
        <v>2299</v>
      </c>
      <c r="Z608" s="11">
        <v>20</v>
      </c>
      <c r="AA608" s="66"/>
      <c r="AB608" s="66" t="s">
        <v>2304</v>
      </c>
      <c r="AC608" s="11">
        <v>20</v>
      </c>
      <c r="AD608" s="66"/>
      <c r="AE608" s="66" t="s">
        <v>2301</v>
      </c>
      <c r="AF608" s="11">
        <v>20</v>
      </c>
      <c r="AG608" s="66"/>
      <c r="AH608" s="66" t="s">
        <v>2302</v>
      </c>
      <c r="AI608" s="11">
        <v>20</v>
      </c>
      <c r="AJ608" s="66"/>
      <c r="AK608" s="66"/>
      <c r="AL608" s="11"/>
      <c r="AM608" s="66"/>
    </row>
    <row r="609" spans="1:39" x14ac:dyDescent="0.25">
      <c r="A609" s="65" t="s">
        <v>3218</v>
      </c>
      <c r="B609" s="65" t="s">
        <v>3219</v>
      </c>
      <c r="C609" s="66" t="s">
        <v>142</v>
      </c>
      <c r="D609" s="66"/>
      <c r="E609" s="11">
        <v>80</v>
      </c>
      <c r="F609" s="66"/>
      <c r="G609" s="11">
        <v>2471</v>
      </c>
      <c r="H609" s="11"/>
      <c r="I609" s="66"/>
      <c r="J609" s="66" t="s">
        <v>255</v>
      </c>
      <c r="K609" s="11"/>
      <c r="L609" s="66"/>
      <c r="M609" s="66" t="s">
        <v>146</v>
      </c>
      <c r="N609" s="11"/>
      <c r="O609" s="66"/>
      <c r="P609" s="66" t="s">
        <v>2551</v>
      </c>
      <c r="Q609" s="11"/>
      <c r="R609" s="66"/>
      <c r="S609" s="66" t="s">
        <v>2337</v>
      </c>
      <c r="T609" s="11"/>
      <c r="U609" s="66"/>
      <c r="V609" s="66" t="s">
        <v>2298</v>
      </c>
      <c r="W609" s="11">
        <v>20</v>
      </c>
      <c r="X609" s="66"/>
      <c r="Y609" s="66" t="s">
        <v>2299</v>
      </c>
      <c r="Z609" s="11">
        <v>20</v>
      </c>
      <c r="AA609" s="66"/>
      <c r="AB609" s="66" t="s">
        <v>2304</v>
      </c>
      <c r="AC609" s="11">
        <v>20</v>
      </c>
      <c r="AD609" s="66"/>
      <c r="AE609" s="66" t="s">
        <v>2301</v>
      </c>
      <c r="AF609" s="11">
        <v>20</v>
      </c>
      <c r="AG609" s="66"/>
      <c r="AH609" s="66" t="s">
        <v>2310</v>
      </c>
      <c r="AI609" s="11">
        <v>0</v>
      </c>
      <c r="AJ609" s="66"/>
      <c r="AK609" s="66"/>
      <c r="AL609" s="11"/>
      <c r="AM609" s="66"/>
    </row>
    <row r="610" spans="1:39" x14ac:dyDescent="0.25">
      <c r="A610" s="65" t="s">
        <v>3220</v>
      </c>
      <c r="B610" s="65" t="s">
        <v>3221</v>
      </c>
      <c r="C610" s="66" t="s">
        <v>142</v>
      </c>
      <c r="D610" s="66"/>
      <c r="E610" s="11">
        <v>100</v>
      </c>
      <c r="F610" s="66"/>
      <c r="G610" s="11">
        <v>2471</v>
      </c>
      <c r="H610" s="11"/>
      <c r="I610" s="66"/>
      <c r="J610" s="66" t="s">
        <v>255</v>
      </c>
      <c r="K610" s="11"/>
      <c r="L610" s="66"/>
      <c r="M610" s="66" t="s">
        <v>146</v>
      </c>
      <c r="N610" s="11"/>
      <c r="O610" s="66"/>
      <c r="P610" s="66" t="s">
        <v>2461</v>
      </c>
      <c r="Q610" s="11"/>
      <c r="R610" s="66"/>
      <c r="S610" s="66" t="s">
        <v>2337</v>
      </c>
      <c r="T610" s="11"/>
      <c r="U610" s="66"/>
      <c r="V610" s="66" t="s">
        <v>2298</v>
      </c>
      <c r="W610" s="11">
        <v>20</v>
      </c>
      <c r="X610" s="66"/>
      <c r="Y610" s="66" t="s">
        <v>2299</v>
      </c>
      <c r="Z610" s="11">
        <v>20</v>
      </c>
      <c r="AA610" s="66"/>
      <c r="AB610" s="66" t="s">
        <v>2304</v>
      </c>
      <c r="AC610" s="11">
        <v>20</v>
      </c>
      <c r="AD610" s="66"/>
      <c r="AE610" s="66" t="s">
        <v>2301</v>
      </c>
      <c r="AF610" s="11">
        <v>20</v>
      </c>
      <c r="AG610" s="66"/>
      <c r="AH610" s="66" t="s">
        <v>2302</v>
      </c>
      <c r="AI610" s="11">
        <v>20</v>
      </c>
      <c r="AJ610" s="66"/>
      <c r="AK610" s="66"/>
      <c r="AL610" s="11"/>
      <c r="AM610" s="66"/>
    </row>
    <row r="611" spans="1:39" x14ac:dyDescent="0.25">
      <c r="A611" s="65" t="s">
        <v>3222</v>
      </c>
      <c r="B611" s="65" t="s">
        <v>3223</v>
      </c>
      <c r="C611" s="66" t="s">
        <v>142</v>
      </c>
      <c r="D611" s="66"/>
      <c r="E611" s="11">
        <v>60</v>
      </c>
      <c r="F611" s="66"/>
      <c r="G611" s="11">
        <v>2586</v>
      </c>
      <c r="H611" s="11"/>
      <c r="I611" s="66"/>
      <c r="J611" s="66" t="s">
        <v>2295</v>
      </c>
      <c r="K611" s="11"/>
      <c r="L611" s="66"/>
      <c r="M611" s="66" t="s">
        <v>146</v>
      </c>
      <c r="N611" s="11"/>
      <c r="O611" s="66"/>
      <c r="P611" s="66" t="s">
        <v>2355</v>
      </c>
      <c r="Q611" s="11"/>
      <c r="R611" s="66"/>
      <c r="S611" s="66" t="s">
        <v>2337</v>
      </c>
      <c r="T611" s="11"/>
      <c r="U611" s="66"/>
      <c r="V611" s="66" t="s">
        <v>2298</v>
      </c>
      <c r="W611" s="11">
        <v>20</v>
      </c>
      <c r="X611" s="66"/>
      <c r="Y611" s="66" t="s">
        <v>2299</v>
      </c>
      <c r="Z611" s="11">
        <v>20</v>
      </c>
      <c r="AA611" s="66"/>
      <c r="AB611" s="66" t="s">
        <v>2304</v>
      </c>
      <c r="AC611" s="11">
        <v>20</v>
      </c>
      <c r="AD611" s="66"/>
      <c r="AE611" s="66" t="s">
        <v>2311</v>
      </c>
      <c r="AF611" s="11">
        <v>0</v>
      </c>
      <c r="AG611" s="66"/>
      <c r="AH611" s="66" t="s">
        <v>2312</v>
      </c>
      <c r="AI611" s="11">
        <v>0</v>
      </c>
      <c r="AJ611" s="66"/>
      <c r="AK611" s="66"/>
      <c r="AL611" s="11"/>
      <c r="AM611" s="66"/>
    </row>
    <row r="612" spans="1:39" x14ac:dyDescent="0.25">
      <c r="A612" s="65" t="s">
        <v>3224</v>
      </c>
      <c r="B612" s="65" t="s">
        <v>3225</v>
      </c>
      <c r="C612" s="66" t="s">
        <v>142</v>
      </c>
      <c r="D612" s="66"/>
      <c r="E612" s="11">
        <v>100</v>
      </c>
      <c r="F612" s="66"/>
      <c r="G612" s="11">
        <v>2586</v>
      </c>
      <c r="H612" s="11"/>
      <c r="I612" s="66"/>
      <c r="J612" s="66" t="s">
        <v>2295</v>
      </c>
      <c r="K612" s="11"/>
      <c r="L612" s="66"/>
      <c r="M612" s="66" t="s">
        <v>146</v>
      </c>
      <c r="N612" s="11"/>
      <c r="O612" s="66"/>
      <c r="P612" s="66" t="s">
        <v>2360</v>
      </c>
      <c r="Q612" s="11"/>
      <c r="R612" s="66"/>
      <c r="S612" s="66" t="s">
        <v>2645</v>
      </c>
      <c r="T612" s="11"/>
      <c r="U612" s="66"/>
      <c r="V612" s="66" t="s">
        <v>2298</v>
      </c>
      <c r="W612" s="11">
        <v>20</v>
      </c>
      <c r="X612" s="66"/>
      <c r="Y612" s="66" t="s">
        <v>2299</v>
      </c>
      <c r="Z612" s="11">
        <v>20</v>
      </c>
      <c r="AA612" s="66"/>
      <c r="AB612" s="66" t="s">
        <v>2304</v>
      </c>
      <c r="AC612" s="11">
        <v>20</v>
      </c>
      <c r="AD612" s="66"/>
      <c r="AE612" s="66" t="s">
        <v>2301</v>
      </c>
      <c r="AF612" s="11">
        <v>20</v>
      </c>
      <c r="AG612" s="66"/>
      <c r="AH612" s="66" t="s">
        <v>2302</v>
      </c>
      <c r="AI612" s="11">
        <v>20</v>
      </c>
      <c r="AJ612" s="66"/>
      <c r="AK612" s="66"/>
      <c r="AL612" s="11"/>
      <c r="AM612" s="66"/>
    </row>
    <row r="613" spans="1:39" x14ac:dyDescent="0.25">
      <c r="A613" s="65" t="s">
        <v>3226</v>
      </c>
      <c r="B613" s="65" t="s">
        <v>3227</v>
      </c>
      <c r="C613" s="66" t="s">
        <v>142</v>
      </c>
      <c r="D613" s="66"/>
      <c r="E613" s="11">
        <v>80</v>
      </c>
      <c r="F613" s="66"/>
      <c r="G613" s="11">
        <v>2586</v>
      </c>
      <c r="H613" s="11"/>
      <c r="I613" s="66"/>
      <c r="J613" s="66" t="s">
        <v>2295</v>
      </c>
      <c r="K613" s="11"/>
      <c r="L613" s="66"/>
      <c r="M613" s="66" t="s">
        <v>146</v>
      </c>
      <c r="N613" s="11"/>
      <c r="O613" s="66"/>
      <c r="P613" s="66" t="s">
        <v>2360</v>
      </c>
      <c r="Q613" s="11"/>
      <c r="R613" s="66"/>
      <c r="S613" s="66" t="s">
        <v>2337</v>
      </c>
      <c r="T613" s="11"/>
      <c r="U613" s="66"/>
      <c r="V613" s="66" t="s">
        <v>2342</v>
      </c>
      <c r="W613" s="11">
        <v>0</v>
      </c>
      <c r="X613" s="66"/>
      <c r="Y613" s="66" t="s">
        <v>2299</v>
      </c>
      <c r="Z613" s="11">
        <v>20</v>
      </c>
      <c r="AA613" s="66"/>
      <c r="AB613" s="66" t="s">
        <v>2304</v>
      </c>
      <c r="AC613" s="11">
        <v>20</v>
      </c>
      <c r="AD613" s="66"/>
      <c r="AE613" s="66" t="s">
        <v>2301</v>
      </c>
      <c r="AF613" s="11">
        <v>20</v>
      </c>
      <c r="AG613" s="66"/>
      <c r="AH613" s="66" t="s">
        <v>2302</v>
      </c>
      <c r="AI613" s="11">
        <v>20</v>
      </c>
      <c r="AJ613" s="66"/>
      <c r="AK613" s="66"/>
      <c r="AL613" s="11"/>
      <c r="AM613" s="66"/>
    </row>
    <row r="614" spans="1:39" x14ac:dyDescent="0.25">
      <c r="A614" s="65" t="s">
        <v>3228</v>
      </c>
      <c r="B614" s="65" t="s">
        <v>3229</v>
      </c>
      <c r="C614" s="66" t="s">
        <v>142</v>
      </c>
      <c r="D614" s="66"/>
      <c r="E614" s="11">
        <v>60</v>
      </c>
      <c r="F614" s="66"/>
      <c r="G614" s="11">
        <v>2586</v>
      </c>
      <c r="H614" s="11"/>
      <c r="I614" s="66"/>
      <c r="J614" s="66" t="s">
        <v>2295</v>
      </c>
      <c r="K614" s="11"/>
      <c r="L614" s="66"/>
      <c r="M614" s="66" t="s">
        <v>146</v>
      </c>
      <c r="N614" s="11"/>
      <c r="O614" s="66"/>
      <c r="P614" s="66" t="s">
        <v>2360</v>
      </c>
      <c r="Q614" s="11"/>
      <c r="R614" s="66"/>
      <c r="S614" s="66" t="s">
        <v>2337</v>
      </c>
      <c r="T614" s="11"/>
      <c r="U614" s="66"/>
      <c r="V614" s="66" t="s">
        <v>2298</v>
      </c>
      <c r="W614" s="11">
        <v>20</v>
      </c>
      <c r="X614" s="66"/>
      <c r="Y614" s="66" t="s">
        <v>2353</v>
      </c>
      <c r="Z614" s="11">
        <v>0</v>
      </c>
      <c r="AA614" s="66"/>
      <c r="AB614" s="66" t="s">
        <v>2304</v>
      </c>
      <c r="AC614" s="11">
        <v>20</v>
      </c>
      <c r="AD614" s="66"/>
      <c r="AE614" s="66" t="s">
        <v>2311</v>
      </c>
      <c r="AF614" s="11">
        <v>0</v>
      </c>
      <c r="AG614" s="66"/>
      <c r="AH614" s="66" t="s">
        <v>2302</v>
      </c>
      <c r="AI614" s="11">
        <v>20</v>
      </c>
      <c r="AJ614" s="66"/>
      <c r="AK614" s="66"/>
      <c r="AL614" s="11"/>
      <c r="AM614" s="66"/>
    </row>
    <row r="615" spans="1:39" x14ac:dyDescent="0.25">
      <c r="A615" s="65" t="s">
        <v>3230</v>
      </c>
      <c r="B615" s="65" t="s">
        <v>3231</v>
      </c>
      <c r="C615" s="66" t="s">
        <v>142</v>
      </c>
      <c r="D615" s="66"/>
      <c r="E615" s="11">
        <v>100</v>
      </c>
      <c r="F615" s="66"/>
      <c r="G615" s="11">
        <v>2586</v>
      </c>
      <c r="H615" s="11"/>
      <c r="I615" s="66"/>
      <c r="J615" s="66" t="s">
        <v>2295</v>
      </c>
      <c r="K615" s="11"/>
      <c r="L615" s="66"/>
      <c r="M615" s="66" t="s">
        <v>146</v>
      </c>
      <c r="N615" s="11"/>
      <c r="O615" s="66"/>
      <c r="P615" s="66" t="s">
        <v>2360</v>
      </c>
      <c r="Q615" s="11"/>
      <c r="R615" s="66"/>
      <c r="S615" s="66" t="s">
        <v>162</v>
      </c>
      <c r="T615" s="11"/>
      <c r="U615" s="66"/>
      <c r="V615" s="66" t="s">
        <v>2298</v>
      </c>
      <c r="W615" s="11">
        <v>20</v>
      </c>
      <c r="X615" s="66"/>
      <c r="Y615" s="66" t="s">
        <v>2299</v>
      </c>
      <c r="Z615" s="11">
        <v>20</v>
      </c>
      <c r="AA615" s="66"/>
      <c r="AB615" s="66" t="s">
        <v>2304</v>
      </c>
      <c r="AC615" s="11">
        <v>20</v>
      </c>
      <c r="AD615" s="66"/>
      <c r="AE615" s="66" t="s">
        <v>2301</v>
      </c>
      <c r="AF615" s="11">
        <v>20</v>
      </c>
      <c r="AG615" s="66"/>
      <c r="AH615" s="66" t="s">
        <v>2302</v>
      </c>
      <c r="AI615" s="11">
        <v>20</v>
      </c>
      <c r="AJ615" s="66"/>
      <c r="AK615" s="66"/>
      <c r="AL615" s="11"/>
      <c r="AM615" s="66"/>
    </row>
    <row r="616" spans="1:39" x14ac:dyDescent="0.25">
      <c r="A616" s="65" t="s">
        <v>3232</v>
      </c>
      <c r="B616" s="65" t="s">
        <v>3233</v>
      </c>
      <c r="C616" s="66" t="s">
        <v>142</v>
      </c>
      <c r="D616" s="66"/>
      <c r="E616" s="11">
        <v>80</v>
      </c>
      <c r="F616" s="66"/>
      <c r="G616" s="11">
        <v>2335</v>
      </c>
      <c r="H616" s="11"/>
      <c r="I616" s="66"/>
      <c r="J616" s="66" t="s">
        <v>2295</v>
      </c>
      <c r="K616" s="11"/>
      <c r="L616" s="66"/>
      <c r="M616" s="66" t="s">
        <v>146</v>
      </c>
      <c r="N616" s="11"/>
      <c r="O616" s="66"/>
      <c r="P616" s="66" t="s">
        <v>2355</v>
      </c>
      <c r="Q616" s="11"/>
      <c r="R616" s="66"/>
      <c r="S616" s="66" t="s">
        <v>2423</v>
      </c>
      <c r="T616" s="11"/>
      <c r="U616" s="66"/>
      <c r="V616" s="66" t="s">
        <v>2298</v>
      </c>
      <c r="W616" s="11">
        <v>20</v>
      </c>
      <c r="X616" s="66"/>
      <c r="Y616" s="66" t="s">
        <v>2299</v>
      </c>
      <c r="Z616" s="11">
        <v>20</v>
      </c>
      <c r="AA616" s="66"/>
      <c r="AB616" s="66" t="s">
        <v>2304</v>
      </c>
      <c r="AC616" s="11">
        <v>20</v>
      </c>
      <c r="AD616" s="66"/>
      <c r="AE616" s="66" t="s">
        <v>2301</v>
      </c>
      <c r="AF616" s="11">
        <v>20</v>
      </c>
      <c r="AG616" s="66"/>
      <c r="AH616" s="66" t="s">
        <v>2312</v>
      </c>
      <c r="AI616" s="11">
        <v>0</v>
      </c>
      <c r="AJ616" s="66"/>
      <c r="AK616" s="66"/>
      <c r="AL616" s="11"/>
      <c r="AM616" s="66"/>
    </row>
    <row r="617" spans="1:39" x14ac:dyDescent="0.25">
      <c r="A617" s="65" t="s">
        <v>3234</v>
      </c>
      <c r="B617" s="65" t="s">
        <v>3235</v>
      </c>
      <c r="C617" s="66" t="s">
        <v>142</v>
      </c>
      <c r="D617" s="66"/>
      <c r="E617" s="11">
        <v>100</v>
      </c>
      <c r="F617" s="66"/>
      <c r="G617" s="11">
        <v>2335</v>
      </c>
      <c r="H617" s="11"/>
      <c r="I617" s="66"/>
      <c r="J617" s="66" t="s">
        <v>2295</v>
      </c>
      <c r="K617" s="11"/>
      <c r="L617" s="66"/>
      <c r="M617" s="66" t="s">
        <v>146</v>
      </c>
      <c r="N617" s="11"/>
      <c r="O617" s="66"/>
      <c r="P617" s="66" t="s">
        <v>2355</v>
      </c>
      <c r="Q617" s="11"/>
      <c r="R617" s="66"/>
      <c r="S617" s="66" t="s">
        <v>2423</v>
      </c>
      <c r="T617" s="11"/>
      <c r="U617" s="66"/>
      <c r="V617" s="66" t="s">
        <v>2298</v>
      </c>
      <c r="W617" s="11">
        <v>20</v>
      </c>
      <c r="X617" s="66"/>
      <c r="Y617" s="66" t="s">
        <v>2299</v>
      </c>
      <c r="Z617" s="11">
        <v>20</v>
      </c>
      <c r="AA617" s="66"/>
      <c r="AB617" s="66" t="s">
        <v>2304</v>
      </c>
      <c r="AC617" s="11">
        <v>20</v>
      </c>
      <c r="AD617" s="66"/>
      <c r="AE617" s="66" t="s">
        <v>2301</v>
      </c>
      <c r="AF617" s="11">
        <v>20</v>
      </c>
      <c r="AG617" s="66"/>
      <c r="AH617" s="66" t="s">
        <v>2302</v>
      </c>
      <c r="AI617" s="11">
        <v>20</v>
      </c>
      <c r="AJ617" s="66"/>
      <c r="AK617" s="66"/>
      <c r="AL617" s="11"/>
      <c r="AM617" s="66"/>
    </row>
    <row r="618" spans="1:39" x14ac:dyDescent="0.25">
      <c r="A618" s="65" t="s">
        <v>3236</v>
      </c>
      <c r="B618" s="65" t="s">
        <v>3237</v>
      </c>
      <c r="C618" s="66" t="s">
        <v>142</v>
      </c>
      <c r="D618" s="66"/>
      <c r="E618" s="11">
        <v>100</v>
      </c>
      <c r="F618" s="66"/>
      <c r="G618" s="11">
        <v>2335</v>
      </c>
      <c r="H618" s="11"/>
      <c r="I618" s="66"/>
      <c r="J618" s="66" t="s">
        <v>2295</v>
      </c>
      <c r="K618" s="11"/>
      <c r="L618" s="66"/>
      <c r="M618" s="66" t="s">
        <v>146</v>
      </c>
      <c r="N618" s="11"/>
      <c r="O618" s="66"/>
      <c r="P618" s="66" t="s">
        <v>2355</v>
      </c>
      <c r="Q618" s="11"/>
      <c r="R618" s="66"/>
      <c r="S618" s="66" t="s">
        <v>2423</v>
      </c>
      <c r="T618" s="11"/>
      <c r="U618" s="66"/>
      <c r="V618" s="66" t="s">
        <v>2298</v>
      </c>
      <c r="W618" s="11">
        <v>20</v>
      </c>
      <c r="X618" s="66"/>
      <c r="Y618" s="66" t="s">
        <v>2299</v>
      </c>
      <c r="Z618" s="11">
        <v>20</v>
      </c>
      <c r="AA618" s="66"/>
      <c r="AB618" s="66" t="s">
        <v>2304</v>
      </c>
      <c r="AC618" s="11">
        <v>20</v>
      </c>
      <c r="AD618" s="66"/>
      <c r="AE618" s="66" t="s">
        <v>2301</v>
      </c>
      <c r="AF618" s="11">
        <v>20</v>
      </c>
      <c r="AG618" s="66"/>
      <c r="AH618" s="66" t="s">
        <v>2302</v>
      </c>
      <c r="AI618" s="11">
        <v>20</v>
      </c>
      <c r="AJ618" s="66"/>
      <c r="AK618" s="66"/>
      <c r="AL618" s="11"/>
      <c r="AM618" s="66"/>
    </row>
    <row r="619" spans="1:39" x14ac:dyDescent="0.25">
      <c r="A619" s="65" t="s">
        <v>3238</v>
      </c>
      <c r="B619" s="65" t="s">
        <v>3239</v>
      </c>
      <c r="C619" s="66" t="s">
        <v>142</v>
      </c>
      <c r="D619" s="66"/>
      <c r="E619" s="11">
        <v>100</v>
      </c>
      <c r="F619" s="66"/>
      <c r="G619" s="11">
        <v>2335</v>
      </c>
      <c r="H619" s="11"/>
      <c r="I619" s="66"/>
      <c r="J619" s="66" t="s">
        <v>2295</v>
      </c>
      <c r="K619" s="11"/>
      <c r="L619" s="66"/>
      <c r="M619" s="66" t="s">
        <v>146</v>
      </c>
      <c r="N619" s="11"/>
      <c r="O619" s="66"/>
      <c r="P619" s="66" t="s">
        <v>2355</v>
      </c>
      <c r="Q619" s="11"/>
      <c r="R619" s="66"/>
      <c r="S619" s="66" t="s">
        <v>2423</v>
      </c>
      <c r="T619" s="11"/>
      <c r="U619" s="66"/>
      <c r="V619" s="66" t="s">
        <v>2298</v>
      </c>
      <c r="W619" s="11">
        <v>20</v>
      </c>
      <c r="X619" s="66"/>
      <c r="Y619" s="66" t="s">
        <v>2299</v>
      </c>
      <c r="Z619" s="11">
        <v>20</v>
      </c>
      <c r="AA619" s="66"/>
      <c r="AB619" s="66" t="s">
        <v>2304</v>
      </c>
      <c r="AC619" s="11">
        <v>20</v>
      </c>
      <c r="AD619" s="66"/>
      <c r="AE619" s="66" t="s">
        <v>2301</v>
      </c>
      <c r="AF619" s="11">
        <v>20</v>
      </c>
      <c r="AG619" s="66"/>
      <c r="AH619" s="66" t="s">
        <v>2302</v>
      </c>
      <c r="AI619" s="11">
        <v>20</v>
      </c>
      <c r="AJ619" s="66"/>
      <c r="AK619" s="66"/>
      <c r="AL619" s="11"/>
      <c r="AM619" s="66"/>
    </row>
    <row r="620" spans="1:39" x14ac:dyDescent="0.25">
      <c r="A620" s="65" t="s">
        <v>3240</v>
      </c>
      <c r="B620" s="65" t="s">
        <v>3241</v>
      </c>
      <c r="C620" s="66" t="s">
        <v>142</v>
      </c>
      <c r="D620" s="66"/>
      <c r="E620" s="11">
        <v>80</v>
      </c>
      <c r="F620" s="66"/>
      <c r="G620" s="11">
        <v>2236</v>
      </c>
      <c r="H620" s="11"/>
      <c r="I620" s="66"/>
      <c r="J620" s="66" t="s">
        <v>2295</v>
      </c>
      <c r="K620" s="11"/>
      <c r="L620" s="66"/>
      <c r="M620" s="66" t="s">
        <v>146</v>
      </c>
      <c r="N620" s="11"/>
      <c r="O620" s="66"/>
      <c r="P620" s="66" t="s">
        <v>3242</v>
      </c>
      <c r="Q620" s="11"/>
      <c r="R620" s="66"/>
      <c r="S620" s="66" t="s">
        <v>2434</v>
      </c>
      <c r="T620" s="11"/>
      <c r="U620" s="66"/>
      <c r="V620" s="66" t="s">
        <v>2298</v>
      </c>
      <c r="W620" s="11">
        <v>20</v>
      </c>
      <c r="X620" s="66"/>
      <c r="Y620" s="66" t="s">
        <v>2299</v>
      </c>
      <c r="Z620" s="11">
        <v>20</v>
      </c>
      <c r="AA620" s="66"/>
      <c r="AB620" s="66" t="s">
        <v>2304</v>
      </c>
      <c r="AC620" s="11">
        <v>20</v>
      </c>
      <c r="AD620" s="66"/>
      <c r="AE620" s="66" t="s">
        <v>2301</v>
      </c>
      <c r="AF620" s="11">
        <v>20</v>
      </c>
      <c r="AG620" s="66"/>
      <c r="AH620" s="66" t="s">
        <v>2310</v>
      </c>
      <c r="AI620" s="11">
        <v>0</v>
      </c>
      <c r="AJ620" s="66"/>
      <c r="AK620" s="66"/>
      <c r="AL620" s="11"/>
      <c r="AM620" s="66"/>
    </row>
    <row r="621" spans="1:39" x14ac:dyDescent="0.25">
      <c r="A621" s="65" t="s">
        <v>3243</v>
      </c>
      <c r="B621" s="65" t="s">
        <v>3244</v>
      </c>
      <c r="C621" s="66" t="s">
        <v>142</v>
      </c>
      <c r="D621" s="66"/>
      <c r="E621" s="11">
        <v>100</v>
      </c>
      <c r="F621" s="66"/>
      <c r="G621" s="11">
        <v>2236</v>
      </c>
      <c r="H621" s="11"/>
      <c r="I621" s="66"/>
      <c r="J621" s="66" t="s">
        <v>2295</v>
      </c>
      <c r="K621" s="11"/>
      <c r="L621" s="66"/>
      <c r="M621" s="66" t="s">
        <v>146</v>
      </c>
      <c r="N621" s="11"/>
      <c r="O621" s="66"/>
      <c r="P621" s="66" t="s">
        <v>3245</v>
      </c>
      <c r="Q621" s="11"/>
      <c r="R621" s="66"/>
      <c r="S621" s="66" t="s">
        <v>2434</v>
      </c>
      <c r="T621" s="11"/>
      <c r="U621" s="66"/>
      <c r="V621" s="66" t="s">
        <v>2298</v>
      </c>
      <c r="W621" s="11">
        <v>20</v>
      </c>
      <c r="X621" s="66"/>
      <c r="Y621" s="66" t="s">
        <v>2299</v>
      </c>
      <c r="Z621" s="11">
        <v>20</v>
      </c>
      <c r="AA621" s="66"/>
      <c r="AB621" s="66" t="s">
        <v>2304</v>
      </c>
      <c r="AC621" s="11">
        <v>20</v>
      </c>
      <c r="AD621" s="66"/>
      <c r="AE621" s="66" t="s">
        <v>2301</v>
      </c>
      <c r="AF621" s="11">
        <v>20</v>
      </c>
      <c r="AG621" s="66"/>
      <c r="AH621" s="66" t="s">
        <v>2302</v>
      </c>
      <c r="AI621" s="11">
        <v>20</v>
      </c>
      <c r="AJ621" s="66"/>
      <c r="AK621" s="66"/>
      <c r="AL621" s="11"/>
      <c r="AM621" s="66"/>
    </row>
    <row r="622" spans="1:39" x14ac:dyDescent="0.25">
      <c r="A622" s="65" t="s">
        <v>3246</v>
      </c>
      <c r="B622" s="65" t="s">
        <v>3247</v>
      </c>
      <c r="C622" s="66" t="s">
        <v>142</v>
      </c>
      <c r="D622" s="66"/>
      <c r="E622" s="11">
        <v>40</v>
      </c>
      <c r="F622" s="66"/>
      <c r="G622" s="11">
        <v>2236</v>
      </c>
      <c r="H622" s="11"/>
      <c r="I622" s="66"/>
      <c r="J622" s="66" t="s">
        <v>2295</v>
      </c>
      <c r="K622" s="11"/>
      <c r="L622" s="66"/>
      <c r="M622" s="66" t="s">
        <v>146</v>
      </c>
      <c r="N622" s="11"/>
      <c r="O622" s="66"/>
      <c r="P622" s="66" t="s">
        <v>3248</v>
      </c>
      <c r="Q622" s="11"/>
      <c r="R622" s="66"/>
      <c r="S622" s="66" t="s">
        <v>2344</v>
      </c>
      <c r="T622" s="11"/>
      <c r="U622" s="66"/>
      <c r="V622" s="66" t="s">
        <v>2342</v>
      </c>
      <c r="W622" s="11">
        <v>0</v>
      </c>
      <c r="X622" s="66"/>
      <c r="Y622" s="66" t="s">
        <v>2309</v>
      </c>
      <c r="Z622" s="11">
        <v>0</v>
      </c>
      <c r="AA622" s="66"/>
      <c r="AB622" s="66" t="s">
        <v>2304</v>
      </c>
      <c r="AC622" s="11">
        <v>20</v>
      </c>
      <c r="AD622" s="66"/>
      <c r="AE622" s="66" t="s">
        <v>2311</v>
      </c>
      <c r="AF622" s="11">
        <v>0</v>
      </c>
      <c r="AG622" s="66"/>
      <c r="AH622" s="66" t="s">
        <v>2302</v>
      </c>
      <c r="AI622" s="11">
        <v>20</v>
      </c>
      <c r="AJ622" s="66"/>
      <c r="AK622" s="66"/>
      <c r="AL622" s="11"/>
      <c r="AM622" s="66"/>
    </row>
    <row r="623" spans="1:39" x14ac:dyDescent="0.25">
      <c r="A623" s="65" t="s">
        <v>3249</v>
      </c>
      <c r="B623" s="65" t="s">
        <v>3250</v>
      </c>
      <c r="C623" s="66" t="s">
        <v>142</v>
      </c>
      <c r="D623" s="66"/>
      <c r="E623" s="11">
        <v>100</v>
      </c>
      <c r="F623" s="66"/>
      <c r="G623" s="11">
        <v>2471</v>
      </c>
      <c r="H623" s="11"/>
      <c r="I623" s="66"/>
      <c r="J623" s="66" t="s">
        <v>2295</v>
      </c>
      <c r="K623" s="11"/>
      <c r="L623" s="66"/>
      <c r="M623" s="66" t="s">
        <v>146</v>
      </c>
      <c r="N623" s="11"/>
      <c r="O623" s="66"/>
      <c r="P623" s="66" t="s">
        <v>2562</v>
      </c>
      <c r="Q623" s="11"/>
      <c r="R623" s="66"/>
      <c r="S623" s="66" t="s">
        <v>162</v>
      </c>
      <c r="T623" s="11"/>
      <c r="U623" s="66"/>
      <c r="V623" s="66" t="s">
        <v>2298</v>
      </c>
      <c r="W623" s="11">
        <v>20</v>
      </c>
      <c r="X623" s="66"/>
      <c r="Y623" s="66" t="s">
        <v>2299</v>
      </c>
      <c r="Z623" s="11">
        <v>20</v>
      </c>
      <c r="AA623" s="66"/>
      <c r="AB623" s="66" t="s">
        <v>2304</v>
      </c>
      <c r="AC623" s="11">
        <v>20</v>
      </c>
      <c r="AD623" s="66"/>
      <c r="AE623" s="66" t="s">
        <v>2301</v>
      </c>
      <c r="AF623" s="11">
        <v>20</v>
      </c>
      <c r="AG623" s="66"/>
      <c r="AH623" s="66" t="s">
        <v>2302</v>
      </c>
      <c r="AI623" s="11">
        <v>20</v>
      </c>
      <c r="AJ623" s="66"/>
      <c r="AK623" s="66"/>
      <c r="AL623" s="11"/>
      <c r="AM623" s="66"/>
    </row>
    <row r="624" spans="1:39" x14ac:dyDescent="0.25">
      <c r="A624" s="65" t="s">
        <v>3251</v>
      </c>
      <c r="B624" s="65" t="s">
        <v>3252</v>
      </c>
      <c r="C624" s="66" t="s">
        <v>142</v>
      </c>
      <c r="D624" s="66"/>
      <c r="E624" s="11">
        <v>60</v>
      </c>
      <c r="F624" s="66"/>
      <c r="G624" s="11">
        <v>2236</v>
      </c>
      <c r="H624" s="11"/>
      <c r="I624" s="66"/>
      <c r="J624" s="66" t="s">
        <v>2295</v>
      </c>
      <c r="K624" s="11"/>
      <c r="L624" s="66"/>
      <c r="M624" s="66" t="s">
        <v>146</v>
      </c>
      <c r="N624" s="11"/>
      <c r="O624" s="66"/>
      <c r="P624" s="66" t="s">
        <v>3253</v>
      </c>
      <c r="Q624" s="11"/>
      <c r="R624" s="66"/>
      <c r="S624" s="66" t="s">
        <v>2344</v>
      </c>
      <c r="T624" s="11"/>
      <c r="U624" s="66"/>
      <c r="V624" s="66" t="s">
        <v>2298</v>
      </c>
      <c r="W624" s="11">
        <v>20</v>
      </c>
      <c r="X624" s="66"/>
      <c r="Y624" s="66" t="s">
        <v>2309</v>
      </c>
      <c r="Z624" s="11">
        <v>0</v>
      </c>
      <c r="AA624" s="66"/>
      <c r="AB624" s="66" t="s">
        <v>2304</v>
      </c>
      <c r="AC624" s="11">
        <v>20</v>
      </c>
      <c r="AD624" s="66"/>
      <c r="AE624" s="66" t="s">
        <v>2311</v>
      </c>
      <c r="AF624" s="11">
        <v>0</v>
      </c>
      <c r="AG624" s="66"/>
      <c r="AH624" s="66" t="s">
        <v>2302</v>
      </c>
      <c r="AI624" s="11">
        <v>20</v>
      </c>
      <c r="AJ624" s="66"/>
      <c r="AK624" s="66"/>
      <c r="AL624" s="11"/>
      <c r="AM624" s="66"/>
    </row>
    <row r="625" spans="1:39" x14ac:dyDescent="0.25">
      <c r="A625" s="65" t="s">
        <v>3254</v>
      </c>
      <c r="B625" s="65" t="s">
        <v>3255</v>
      </c>
      <c r="C625" s="66" t="s">
        <v>142</v>
      </c>
      <c r="D625" s="66"/>
      <c r="E625" s="11">
        <v>100</v>
      </c>
      <c r="F625" s="66"/>
      <c r="G625" s="11">
        <v>2236</v>
      </c>
      <c r="H625" s="11"/>
      <c r="I625" s="66"/>
      <c r="J625" s="66" t="s">
        <v>2295</v>
      </c>
      <c r="K625" s="11"/>
      <c r="L625" s="66"/>
      <c r="M625" s="66" t="s">
        <v>146</v>
      </c>
      <c r="N625" s="11"/>
      <c r="O625" s="66"/>
      <c r="P625" s="66" t="s">
        <v>3256</v>
      </c>
      <c r="Q625" s="11"/>
      <c r="R625" s="66"/>
      <c r="S625" s="66" t="s">
        <v>2322</v>
      </c>
      <c r="T625" s="11"/>
      <c r="U625" s="66"/>
      <c r="V625" s="66" t="s">
        <v>2298</v>
      </c>
      <c r="W625" s="11">
        <v>20</v>
      </c>
      <c r="X625" s="66"/>
      <c r="Y625" s="66" t="s">
        <v>2299</v>
      </c>
      <c r="Z625" s="11">
        <v>20</v>
      </c>
      <c r="AA625" s="66"/>
      <c r="AB625" s="66" t="s">
        <v>2304</v>
      </c>
      <c r="AC625" s="11">
        <v>20</v>
      </c>
      <c r="AD625" s="66"/>
      <c r="AE625" s="66" t="s">
        <v>2301</v>
      </c>
      <c r="AF625" s="11">
        <v>20</v>
      </c>
      <c r="AG625" s="66"/>
      <c r="AH625" s="66" t="s">
        <v>2302</v>
      </c>
      <c r="AI625" s="11">
        <v>20</v>
      </c>
      <c r="AJ625" s="66"/>
      <c r="AK625" s="66"/>
      <c r="AL625" s="11"/>
      <c r="AM625" s="66"/>
    </row>
    <row r="626" spans="1:39" x14ac:dyDescent="0.25">
      <c r="A626" s="65" t="s">
        <v>3257</v>
      </c>
      <c r="B626" s="65" t="s">
        <v>3258</v>
      </c>
      <c r="C626" s="66" t="s">
        <v>142</v>
      </c>
      <c r="D626" s="66"/>
      <c r="E626" s="11">
        <v>100</v>
      </c>
      <c r="F626" s="66"/>
      <c r="G626" s="11">
        <v>2471</v>
      </c>
      <c r="H626" s="11"/>
      <c r="I626" s="66"/>
      <c r="J626" s="66" t="s">
        <v>2295</v>
      </c>
      <c r="K626" s="11"/>
      <c r="L626" s="66"/>
      <c r="M626" s="66" t="s">
        <v>146</v>
      </c>
      <c r="N626" s="11"/>
      <c r="O626" s="66"/>
      <c r="P626" s="66" t="s">
        <v>2519</v>
      </c>
      <c r="Q626" s="11"/>
      <c r="R626" s="66"/>
      <c r="S626" s="66" t="s">
        <v>2337</v>
      </c>
      <c r="T626" s="11"/>
      <c r="U626" s="66"/>
      <c r="V626" s="66" t="s">
        <v>2298</v>
      </c>
      <c r="W626" s="11">
        <v>20</v>
      </c>
      <c r="X626" s="66"/>
      <c r="Y626" s="66" t="s">
        <v>2299</v>
      </c>
      <c r="Z626" s="11">
        <v>20</v>
      </c>
      <c r="AA626" s="66"/>
      <c r="AB626" s="66" t="s">
        <v>2304</v>
      </c>
      <c r="AC626" s="11">
        <v>20</v>
      </c>
      <c r="AD626" s="66"/>
      <c r="AE626" s="66" t="s">
        <v>2301</v>
      </c>
      <c r="AF626" s="11">
        <v>20</v>
      </c>
      <c r="AG626" s="66"/>
      <c r="AH626" s="66" t="s">
        <v>2302</v>
      </c>
      <c r="AI626" s="11">
        <v>20</v>
      </c>
      <c r="AJ626" s="66"/>
      <c r="AK626" s="66"/>
      <c r="AL626" s="11"/>
      <c r="AM626" s="66"/>
    </row>
    <row r="627" spans="1:39" x14ac:dyDescent="0.25">
      <c r="A627" s="65" t="s">
        <v>3259</v>
      </c>
      <c r="B627" s="65" t="s">
        <v>3260</v>
      </c>
      <c r="C627" s="66" t="s">
        <v>142</v>
      </c>
      <c r="D627" s="66"/>
      <c r="E627" s="11">
        <v>80</v>
      </c>
      <c r="F627" s="66"/>
      <c r="G627" s="11">
        <v>2471</v>
      </c>
      <c r="H627" s="11"/>
      <c r="I627" s="66"/>
      <c r="J627" s="66" t="s">
        <v>2295</v>
      </c>
      <c r="K627" s="11"/>
      <c r="L627" s="66"/>
      <c r="M627" s="66" t="s">
        <v>146</v>
      </c>
      <c r="N627" s="11"/>
      <c r="O627" s="66"/>
      <c r="P627" s="66" t="s">
        <v>2363</v>
      </c>
      <c r="Q627" s="11"/>
      <c r="R627" s="66"/>
      <c r="S627" s="66" t="s">
        <v>2307</v>
      </c>
      <c r="T627" s="11"/>
      <c r="U627" s="66"/>
      <c r="V627" s="66" t="s">
        <v>2298</v>
      </c>
      <c r="W627" s="11">
        <v>20</v>
      </c>
      <c r="X627" s="66"/>
      <c r="Y627" s="66" t="s">
        <v>2299</v>
      </c>
      <c r="Z627" s="11">
        <v>20</v>
      </c>
      <c r="AA627" s="66"/>
      <c r="AB627" s="66" t="s">
        <v>2304</v>
      </c>
      <c r="AC627" s="11">
        <v>20</v>
      </c>
      <c r="AD627" s="66"/>
      <c r="AE627" s="66" t="s">
        <v>2311</v>
      </c>
      <c r="AF627" s="11">
        <v>0</v>
      </c>
      <c r="AG627" s="66"/>
      <c r="AH627" s="66" t="s">
        <v>2302</v>
      </c>
      <c r="AI627" s="11">
        <v>20</v>
      </c>
      <c r="AJ627" s="66"/>
      <c r="AK627" s="66"/>
      <c r="AL627" s="11"/>
      <c r="AM627" s="66"/>
    </row>
    <row r="628" spans="1:39" x14ac:dyDescent="0.25">
      <c r="A628" s="65" t="s">
        <v>3261</v>
      </c>
      <c r="B628" s="65" t="s">
        <v>3262</v>
      </c>
      <c r="C628" s="66" t="s">
        <v>142</v>
      </c>
      <c r="D628" s="66"/>
      <c r="E628" s="11">
        <v>80</v>
      </c>
      <c r="F628" s="66"/>
      <c r="G628" s="11">
        <v>2471</v>
      </c>
      <c r="H628" s="11"/>
      <c r="I628" s="66"/>
      <c r="J628" s="66" t="s">
        <v>2295</v>
      </c>
      <c r="K628" s="11"/>
      <c r="L628" s="66"/>
      <c r="M628" s="66" t="s">
        <v>146</v>
      </c>
      <c r="N628" s="11"/>
      <c r="O628" s="66"/>
      <c r="P628" s="66" t="s">
        <v>3263</v>
      </c>
      <c r="Q628" s="11"/>
      <c r="R628" s="66"/>
      <c r="S628" s="66" t="s">
        <v>162</v>
      </c>
      <c r="T628" s="11"/>
      <c r="U628" s="66"/>
      <c r="V628" s="66" t="s">
        <v>2298</v>
      </c>
      <c r="W628" s="11">
        <v>20</v>
      </c>
      <c r="X628" s="66"/>
      <c r="Y628" s="66" t="s">
        <v>2299</v>
      </c>
      <c r="Z628" s="11">
        <v>20</v>
      </c>
      <c r="AA628" s="66"/>
      <c r="AB628" s="66" t="s">
        <v>2304</v>
      </c>
      <c r="AC628" s="11">
        <v>20</v>
      </c>
      <c r="AD628" s="66"/>
      <c r="AE628" s="66" t="s">
        <v>2301</v>
      </c>
      <c r="AF628" s="11">
        <v>20</v>
      </c>
      <c r="AG628" s="66"/>
      <c r="AH628" s="66" t="s">
        <v>2310</v>
      </c>
      <c r="AI628" s="11">
        <v>0</v>
      </c>
      <c r="AJ628" s="66"/>
      <c r="AK628" s="66"/>
      <c r="AL628" s="11"/>
      <c r="AM628" s="66"/>
    </row>
    <row r="629" spans="1:39" x14ac:dyDescent="0.25">
      <c r="A629" s="65" t="s">
        <v>3264</v>
      </c>
      <c r="B629" s="65" t="s">
        <v>3265</v>
      </c>
      <c r="C629" s="66" t="s">
        <v>142</v>
      </c>
      <c r="D629" s="66"/>
      <c r="E629" s="11">
        <v>80</v>
      </c>
      <c r="F629" s="66"/>
      <c r="G629" s="11">
        <v>2471</v>
      </c>
      <c r="H629" s="11"/>
      <c r="I629" s="66"/>
      <c r="J629" s="66" t="s">
        <v>2295</v>
      </c>
      <c r="K629" s="11"/>
      <c r="L629" s="66"/>
      <c r="M629" s="66" t="s">
        <v>146</v>
      </c>
      <c r="N629" s="11"/>
      <c r="O629" s="66"/>
      <c r="P629" s="66" t="s">
        <v>2507</v>
      </c>
      <c r="Q629" s="11"/>
      <c r="R629" s="66"/>
      <c r="S629" s="66" t="s">
        <v>2337</v>
      </c>
      <c r="T629" s="11"/>
      <c r="U629" s="66"/>
      <c r="V629" s="66" t="s">
        <v>2298</v>
      </c>
      <c r="W629" s="11">
        <v>20</v>
      </c>
      <c r="X629" s="66"/>
      <c r="Y629" s="66" t="s">
        <v>2299</v>
      </c>
      <c r="Z629" s="11">
        <v>20</v>
      </c>
      <c r="AA629" s="66"/>
      <c r="AB629" s="66" t="s">
        <v>2304</v>
      </c>
      <c r="AC629" s="11">
        <v>20</v>
      </c>
      <c r="AD629" s="66"/>
      <c r="AE629" s="66" t="s">
        <v>2311</v>
      </c>
      <c r="AF629" s="11">
        <v>0</v>
      </c>
      <c r="AG629" s="66"/>
      <c r="AH629" s="66" t="s">
        <v>2302</v>
      </c>
      <c r="AI629" s="11">
        <v>20</v>
      </c>
      <c r="AJ629" s="66"/>
      <c r="AK629" s="66"/>
      <c r="AL629" s="11"/>
      <c r="AM629" s="66"/>
    </row>
    <row r="630" spans="1:39" x14ac:dyDescent="0.25">
      <c r="A630" s="65" t="s">
        <v>3266</v>
      </c>
      <c r="B630" s="65" t="s">
        <v>3267</v>
      </c>
      <c r="C630" s="66" t="s">
        <v>142</v>
      </c>
      <c r="D630" s="66"/>
      <c r="E630" s="11">
        <v>100</v>
      </c>
      <c r="F630" s="66"/>
      <c r="G630" s="11">
        <v>2471</v>
      </c>
      <c r="H630" s="11"/>
      <c r="I630" s="66"/>
      <c r="J630" s="66" t="s">
        <v>2295</v>
      </c>
      <c r="K630" s="11"/>
      <c r="L630" s="66"/>
      <c r="M630" s="66" t="s">
        <v>146</v>
      </c>
      <c r="N630" s="11"/>
      <c r="O630" s="66"/>
      <c r="P630" s="66" t="s">
        <v>3268</v>
      </c>
      <c r="Q630" s="11"/>
      <c r="R630" s="66"/>
      <c r="S630" s="66" t="s">
        <v>162</v>
      </c>
      <c r="T630" s="11"/>
      <c r="U630" s="66"/>
      <c r="V630" s="66" t="s">
        <v>2298</v>
      </c>
      <c r="W630" s="11">
        <v>20</v>
      </c>
      <c r="X630" s="66"/>
      <c r="Y630" s="66" t="s">
        <v>2299</v>
      </c>
      <c r="Z630" s="11">
        <v>20</v>
      </c>
      <c r="AA630" s="66"/>
      <c r="AB630" s="66" t="s">
        <v>2304</v>
      </c>
      <c r="AC630" s="11">
        <v>20</v>
      </c>
      <c r="AD630" s="66"/>
      <c r="AE630" s="66" t="s">
        <v>2301</v>
      </c>
      <c r="AF630" s="11">
        <v>20</v>
      </c>
      <c r="AG630" s="66"/>
      <c r="AH630" s="66" t="s">
        <v>2302</v>
      </c>
      <c r="AI630" s="11">
        <v>20</v>
      </c>
      <c r="AJ630" s="66"/>
      <c r="AK630" s="66"/>
      <c r="AL630" s="11"/>
      <c r="AM630" s="66"/>
    </row>
    <row r="631" spans="1:39" x14ac:dyDescent="0.25">
      <c r="A631" s="65" t="s">
        <v>3269</v>
      </c>
      <c r="B631" s="65" t="s">
        <v>3270</v>
      </c>
      <c r="C631" s="66" t="s">
        <v>142</v>
      </c>
      <c r="D631" s="66"/>
      <c r="E631" s="11">
        <v>100</v>
      </c>
      <c r="F631" s="66"/>
      <c r="G631" s="11">
        <v>2471</v>
      </c>
      <c r="H631" s="11"/>
      <c r="I631" s="66"/>
      <c r="J631" s="66" t="s">
        <v>2295</v>
      </c>
      <c r="K631" s="11"/>
      <c r="L631" s="66"/>
      <c r="M631" s="66" t="s">
        <v>146</v>
      </c>
      <c r="N631" s="11"/>
      <c r="O631" s="66"/>
      <c r="P631" s="66" t="s">
        <v>3271</v>
      </c>
      <c r="Q631" s="11"/>
      <c r="R631" s="66"/>
      <c r="S631" s="66" t="s">
        <v>162</v>
      </c>
      <c r="T631" s="11"/>
      <c r="U631" s="66"/>
      <c r="V631" s="66" t="s">
        <v>2298</v>
      </c>
      <c r="W631" s="11">
        <v>20</v>
      </c>
      <c r="X631" s="66"/>
      <c r="Y631" s="66" t="s">
        <v>2299</v>
      </c>
      <c r="Z631" s="11">
        <v>20</v>
      </c>
      <c r="AA631" s="66"/>
      <c r="AB631" s="66" t="s">
        <v>2304</v>
      </c>
      <c r="AC631" s="11">
        <v>20</v>
      </c>
      <c r="AD631" s="66"/>
      <c r="AE631" s="66" t="s">
        <v>2301</v>
      </c>
      <c r="AF631" s="11">
        <v>20</v>
      </c>
      <c r="AG631" s="66"/>
      <c r="AH631" s="66" t="s">
        <v>2302</v>
      </c>
      <c r="AI631" s="11">
        <v>20</v>
      </c>
      <c r="AJ631" s="66"/>
      <c r="AK631" s="66"/>
      <c r="AL631" s="11"/>
      <c r="AM631" s="66"/>
    </row>
    <row r="632" spans="1:39" x14ac:dyDescent="0.25">
      <c r="A632" s="65" t="s">
        <v>3272</v>
      </c>
      <c r="B632" s="65" t="s">
        <v>3273</v>
      </c>
      <c r="C632" s="66" t="s">
        <v>142</v>
      </c>
      <c r="D632" s="66"/>
      <c r="E632" s="11">
        <v>100</v>
      </c>
      <c r="F632" s="66"/>
      <c r="G632" s="11">
        <v>2305</v>
      </c>
      <c r="H632" s="11"/>
      <c r="I632" s="66"/>
      <c r="J632" s="66" t="s">
        <v>2295</v>
      </c>
      <c r="K632" s="11"/>
      <c r="L632" s="66"/>
      <c r="M632" s="66" t="s">
        <v>336</v>
      </c>
      <c r="N632" s="11"/>
      <c r="O632" s="66"/>
      <c r="P632" s="66" t="s">
        <v>3274</v>
      </c>
      <c r="Q632" s="11"/>
      <c r="R632" s="66"/>
      <c r="S632" s="66" t="s">
        <v>2337</v>
      </c>
      <c r="T632" s="11"/>
      <c r="U632" s="66"/>
      <c r="V632" s="66" t="s">
        <v>2298</v>
      </c>
      <c r="W632" s="11">
        <v>20</v>
      </c>
      <c r="X632" s="66"/>
      <c r="Y632" s="66" t="s">
        <v>2299</v>
      </c>
      <c r="Z632" s="11">
        <v>20</v>
      </c>
      <c r="AA632" s="66"/>
      <c r="AB632" s="66" t="s">
        <v>2304</v>
      </c>
      <c r="AC632" s="11">
        <v>20</v>
      </c>
      <c r="AD632" s="66"/>
      <c r="AE632" s="66" t="s">
        <v>2301</v>
      </c>
      <c r="AF632" s="11">
        <v>20</v>
      </c>
      <c r="AG632" s="66"/>
      <c r="AH632" s="66" t="s">
        <v>2302</v>
      </c>
      <c r="AI632" s="11">
        <v>20</v>
      </c>
      <c r="AJ632" s="66"/>
      <c r="AK632" s="66" t="s">
        <v>3275</v>
      </c>
      <c r="AL632" s="11"/>
      <c r="AM632" s="66"/>
    </row>
    <row r="633" spans="1:39" x14ac:dyDescent="0.25">
      <c r="A633" s="65" t="s">
        <v>3407</v>
      </c>
      <c r="B633" s="65" t="s">
        <v>3408</v>
      </c>
      <c r="C633" s="66" t="s">
        <v>142</v>
      </c>
      <c r="D633" s="66"/>
      <c r="E633" s="11">
        <v>40</v>
      </c>
      <c r="F633" s="66"/>
      <c r="G633" s="11">
        <v>2305</v>
      </c>
      <c r="H633" s="11"/>
      <c r="I633" s="66"/>
      <c r="J633" s="66" t="s">
        <v>2295</v>
      </c>
      <c r="K633" s="11"/>
      <c r="L633" s="66"/>
      <c r="M633" s="66" t="s">
        <v>257</v>
      </c>
      <c r="N633" s="11"/>
      <c r="O633" s="66"/>
      <c r="P633" s="66" t="s">
        <v>3409</v>
      </c>
      <c r="Q633" s="11"/>
      <c r="R633" s="66"/>
      <c r="S633" s="66" t="s">
        <v>190</v>
      </c>
      <c r="T633" s="11"/>
      <c r="U633" s="66"/>
      <c r="V633" s="66" t="s">
        <v>2373</v>
      </c>
      <c r="W633" s="11">
        <v>0</v>
      </c>
      <c r="X633" s="66"/>
      <c r="Y633" s="66" t="s">
        <v>2309</v>
      </c>
      <c r="Z633" s="11">
        <v>0</v>
      </c>
      <c r="AA633" s="66"/>
      <c r="AB633" s="66" t="s">
        <v>2304</v>
      </c>
      <c r="AC633" s="11">
        <v>20</v>
      </c>
      <c r="AD633" s="66"/>
      <c r="AE633" s="66" t="s">
        <v>2301</v>
      </c>
      <c r="AF633" s="11">
        <v>20</v>
      </c>
      <c r="AG633" s="66"/>
      <c r="AH633" s="66" t="s">
        <v>2310</v>
      </c>
      <c r="AI633" s="11">
        <v>0</v>
      </c>
      <c r="AJ633" s="66"/>
      <c r="AK633" s="66"/>
      <c r="AL633" s="11"/>
      <c r="AM633" s="66"/>
    </row>
    <row r="634" spans="1:39" x14ac:dyDescent="0.25">
      <c r="A634" s="65" t="s">
        <v>3410</v>
      </c>
      <c r="B634" s="65" t="s">
        <v>3411</v>
      </c>
      <c r="C634" s="66" t="s">
        <v>142</v>
      </c>
      <c r="D634" s="66"/>
      <c r="E634" s="11">
        <v>60</v>
      </c>
      <c r="F634" s="66"/>
      <c r="G634" s="11">
        <v>2305</v>
      </c>
      <c r="H634" s="11"/>
      <c r="I634" s="66"/>
      <c r="J634" s="66" t="s">
        <v>255</v>
      </c>
      <c r="K634" s="11"/>
      <c r="L634" s="66"/>
      <c r="M634" s="66" t="s">
        <v>336</v>
      </c>
      <c r="N634" s="11"/>
      <c r="O634" s="66"/>
      <c r="P634" s="66" t="s">
        <v>2380</v>
      </c>
      <c r="Q634" s="11"/>
      <c r="R634" s="66"/>
      <c r="S634" s="66" t="s">
        <v>2337</v>
      </c>
      <c r="T634" s="11"/>
      <c r="U634" s="66"/>
      <c r="V634" s="66" t="s">
        <v>2298</v>
      </c>
      <c r="W634" s="11">
        <v>20</v>
      </c>
      <c r="X634" s="66"/>
      <c r="Y634" s="66" t="s">
        <v>2299</v>
      </c>
      <c r="Z634" s="11">
        <v>20</v>
      </c>
      <c r="AA634" s="66"/>
      <c r="AB634" s="66" t="s">
        <v>2304</v>
      </c>
      <c r="AC634" s="11">
        <v>20</v>
      </c>
      <c r="AD634" s="66"/>
      <c r="AE634" s="66" t="s">
        <v>2311</v>
      </c>
      <c r="AF634" s="11">
        <v>0</v>
      </c>
      <c r="AG634" s="66"/>
      <c r="AH634" s="66" t="s">
        <v>2310</v>
      </c>
      <c r="AI634" s="11">
        <v>0</v>
      </c>
      <c r="AJ634" s="66"/>
      <c r="AK634" s="66" t="s">
        <v>836</v>
      </c>
      <c r="AL634" s="11"/>
      <c r="AM634" s="66"/>
    </row>
    <row r="635" spans="1:39" x14ac:dyDescent="0.25">
      <c r="A635" s="65" t="s">
        <v>3412</v>
      </c>
      <c r="B635" s="65" t="s">
        <v>3413</v>
      </c>
      <c r="C635" s="66" t="s">
        <v>142</v>
      </c>
      <c r="D635" s="66"/>
      <c r="E635" s="11">
        <v>60</v>
      </c>
      <c r="F635" s="66"/>
      <c r="G635" s="11">
        <v>2602</v>
      </c>
      <c r="H635" s="11"/>
      <c r="I635" s="66"/>
      <c r="J635" s="66" t="s">
        <v>2295</v>
      </c>
      <c r="K635" s="11"/>
      <c r="L635" s="66"/>
      <c r="M635" s="66" t="s">
        <v>197</v>
      </c>
      <c r="N635" s="11"/>
      <c r="O635" s="66"/>
      <c r="P635" s="66" t="s">
        <v>2438</v>
      </c>
      <c r="Q635" s="11"/>
      <c r="R635" s="66"/>
      <c r="S635" s="66" t="s">
        <v>190</v>
      </c>
      <c r="T635" s="11"/>
      <c r="U635" s="66"/>
      <c r="V635" s="66" t="s">
        <v>2298</v>
      </c>
      <c r="W635" s="11">
        <v>20</v>
      </c>
      <c r="X635" s="66"/>
      <c r="Y635" s="66" t="s">
        <v>2299</v>
      </c>
      <c r="Z635" s="11">
        <v>20</v>
      </c>
      <c r="AA635" s="66"/>
      <c r="AB635" s="66" t="s">
        <v>2300</v>
      </c>
      <c r="AC635" s="11">
        <v>0</v>
      </c>
      <c r="AD635" s="66"/>
      <c r="AE635" s="66" t="s">
        <v>2301</v>
      </c>
      <c r="AF635" s="11">
        <v>20</v>
      </c>
      <c r="AG635" s="66"/>
      <c r="AH635" s="66" t="s">
        <v>2310</v>
      </c>
      <c r="AI635" s="11">
        <v>0</v>
      </c>
      <c r="AJ635" s="66"/>
      <c r="AK635" s="66"/>
      <c r="AL635" s="11"/>
      <c r="AM635" s="66"/>
    </row>
    <row r="636" spans="1:39" x14ac:dyDescent="0.25">
      <c r="A636" s="65" t="s">
        <v>3414</v>
      </c>
      <c r="B636" s="65" t="s">
        <v>3415</v>
      </c>
      <c r="C636" s="66" t="s">
        <v>142</v>
      </c>
      <c r="D636" s="66"/>
      <c r="E636" s="11">
        <v>100</v>
      </c>
      <c r="F636" s="66"/>
      <c r="G636" s="11">
        <v>2602</v>
      </c>
      <c r="H636" s="11"/>
      <c r="I636" s="66"/>
      <c r="J636" s="66" t="s">
        <v>2295</v>
      </c>
      <c r="K636" s="11"/>
      <c r="L636" s="66"/>
      <c r="M636" s="66" t="s">
        <v>197</v>
      </c>
      <c r="N636" s="11"/>
      <c r="O636" s="66"/>
      <c r="P636" s="66" t="s">
        <v>2438</v>
      </c>
      <c r="Q636" s="11"/>
      <c r="R636" s="66"/>
      <c r="S636" s="66" t="s">
        <v>339</v>
      </c>
      <c r="T636" s="11"/>
      <c r="U636" s="66"/>
      <c r="V636" s="66" t="s">
        <v>2298</v>
      </c>
      <c r="W636" s="11">
        <v>20</v>
      </c>
      <c r="X636" s="66"/>
      <c r="Y636" s="66" t="s">
        <v>2299</v>
      </c>
      <c r="Z636" s="11">
        <v>20</v>
      </c>
      <c r="AA636" s="66"/>
      <c r="AB636" s="66" t="s">
        <v>2304</v>
      </c>
      <c r="AC636" s="11">
        <v>20</v>
      </c>
      <c r="AD636" s="66"/>
      <c r="AE636" s="66" t="s">
        <v>2301</v>
      </c>
      <c r="AF636" s="11">
        <v>20</v>
      </c>
      <c r="AG636" s="66"/>
      <c r="AH636" s="66" t="s">
        <v>2302</v>
      </c>
      <c r="AI636" s="11">
        <v>20</v>
      </c>
      <c r="AJ636" s="66"/>
      <c r="AK636" s="66"/>
      <c r="AL636" s="11"/>
      <c r="AM636" s="66"/>
    </row>
    <row r="637" spans="1:39" x14ac:dyDescent="0.25">
      <c r="A637" s="65" t="s">
        <v>3416</v>
      </c>
      <c r="B637" s="65" t="s">
        <v>3417</v>
      </c>
      <c r="C637" s="66" t="s">
        <v>142</v>
      </c>
      <c r="D637" s="66"/>
      <c r="E637" s="11">
        <v>100</v>
      </c>
      <c r="F637" s="66"/>
      <c r="G637" s="11">
        <v>2602</v>
      </c>
      <c r="H637" s="11"/>
      <c r="I637" s="66"/>
      <c r="J637" s="66" t="s">
        <v>2295</v>
      </c>
      <c r="K637" s="11"/>
      <c r="L637" s="66"/>
      <c r="M637" s="66" t="s">
        <v>197</v>
      </c>
      <c r="N637" s="11"/>
      <c r="O637" s="66"/>
      <c r="P637" s="66" t="s">
        <v>2387</v>
      </c>
      <c r="Q637" s="11"/>
      <c r="R637" s="66"/>
      <c r="S637" s="66" t="s">
        <v>339</v>
      </c>
      <c r="T637" s="11"/>
      <c r="U637" s="66"/>
      <c r="V637" s="66" t="s">
        <v>2298</v>
      </c>
      <c r="W637" s="11">
        <v>20</v>
      </c>
      <c r="X637" s="66"/>
      <c r="Y637" s="66" t="s">
        <v>2299</v>
      </c>
      <c r="Z637" s="11">
        <v>20</v>
      </c>
      <c r="AA637" s="66"/>
      <c r="AB637" s="66" t="s">
        <v>2304</v>
      </c>
      <c r="AC637" s="11">
        <v>20</v>
      </c>
      <c r="AD637" s="66"/>
      <c r="AE637" s="66" t="s">
        <v>2301</v>
      </c>
      <c r="AF637" s="11">
        <v>20</v>
      </c>
      <c r="AG637" s="66"/>
      <c r="AH637" s="66" t="s">
        <v>2302</v>
      </c>
      <c r="AI637" s="11">
        <v>20</v>
      </c>
      <c r="AJ637" s="66"/>
      <c r="AK637" s="66"/>
      <c r="AL637" s="11"/>
      <c r="AM637" s="66"/>
    </row>
    <row r="638" spans="1:39" x14ac:dyDescent="0.25">
      <c r="A638" s="65" t="s">
        <v>3418</v>
      </c>
      <c r="B638" s="65" t="s">
        <v>3419</v>
      </c>
      <c r="C638" s="66" t="s">
        <v>142</v>
      </c>
      <c r="D638" s="66"/>
      <c r="E638" s="11">
        <v>100</v>
      </c>
      <c r="F638" s="66"/>
      <c r="G638" s="11">
        <v>2602</v>
      </c>
      <c r="H638" s="11"/>
      <c r="I638" s="66"/>
      <c r="J638" s="66" t="s">
        <v>2295</v>
      </c>
      <c r="K638" s="11"/>
      <c r="L638" s="66"/>
      <c r="M638" s="66" t="s">
        <v>197</v>
      </c>
      <c r="N638" s="11"/>
      <c r="O638" s="66"/>
      <c r="P638" s="66" t="s">
        <v>3420</v>
      </c>
      <c r="Q638" s="11"/>
      <c r="R638" s="66"/>
      <c r="S638" s="66" t="s">
        <v>171</v>
      </c>
      <c r="T638" s="11"/>
      <c r="U638" s="66"/>
      <c r="V638" s="66" t="s">
        <v>2298</v>
      </c>
      <c r="W638" s="11">
        <v>20</v>
      </c>
      <c r="X638" s="66"/>
      <c r="Y638" s="66" t="s">
        <v>2299</v>
      </c>
      <c r="Z638" s="11">
        <v>20</v>
      </c>
      <c r="AA638" s="66"/>
      <c r="AB638" s="66" t="s">
        <v>2304</v>
      </c>
      <c r="AC638" s="11">
        <v>20</v>
      </c>
      <c r="AD638" s="66"/>
      <c r="AE638" s="66" t="s">
        <v>2301</v>
      </c>
      <c r="AF638" s="11">
        <v>20</v>
      </c>
      <c r="AG638" s="66"/>
      <c r="AH638" s="66" t="s">
        <v>2302</v>
      </c>
      <c r="AI638" s="11">
        <v>20</v>
      </c>
      <c r="AJ638" s="66"/>
      <c r="AK638" s="66"/>
      <c r="AL638" s="11"/>
      <c r="AM638" s="66"/>
    </row>
    <row r="639" spans="1:39" x14ac:dyDescent="0.25">
      <c r="A639" s="65" t="s">
        <v>3421</v>
      </c>
      <c r="B639" s="65" t="s">
        <v>3422</v>
      </c>
      <c r="C639" s="66" t="s">
        <v>142</v>
      </c>
      <c r="D639" s="66"/>
      <c r="E639" s="11">
        <v>80</v>
      </c>
      <c r="F639" s="66"/>
      <c r="G639" s="11">
        <v>2602</v>
      </c>
      <c r="H639" s="11"/>
      <c r="I639" s="66"/>
      <c r="J639" s="66" t="s">
        <v>2295</v>
      </c>
      <c r="K639" s="11"/>
      <c r="L639" s="66"/>
      <c r="M639" s="66" t="s">
        <v>197</v>
      </c>
      <c r="N639" s="11"/>
      <c r="O639" s="66"/>
      <c r="P639" s="66" t="s">
        <v>2438</v>
      </c>
      <c r="Q639" s="11"/>
      <c r="R639" s="66"/>
      <c r="S639" s="66" t="s">
        <v>339</v>
      </c>
      <c r="T639" s="11"/>
      <c r="U639" s="66"/>
      <c r="V639" s="66" t="s">
        <v>2298</v>
      </c>
      <c r="W639" s="11">
        <v>20</v>
      </c>
      <c r="X639" s="66"/>
      <c r="Y639" s="66" t="s">
        <v>2299</v>
      </c>
      <c r="Z639" s="11">
        <v>20</v>
      </c>
      <c r="AA639" s="66"/>
      <c r="AB639" s="66" t="s">
        <v>2304</v>
      </c>
      <c r="AC639" s="11">
        <v>20</v>
      </c>
      <c r="AD639" s="66"/>
      <c r="AE639" s="66" t="s">
        <v>2301</v>
      </c>
      <c r="AF639" s="11">
        <v>20</v>
      </c>
      <c r="AG639" s="66"/>
      <c r="AH639" s="66" t="s">
        <v>2310</v>
      </c>
      <c r="AI639" s="11">
        <v>0</v>
      </c>
      <c r="AJ639" s="66"/>
      <c r="AK639" s="66"/>
      <c r="AL639" s="11"/>
      <c r="AM639" s="66"/>
    </row>
    <row r="640" spans="1:39" x14ac:dyDescent="0.25">
      <c r="A640" s="65" t="s">
        <v>3423</v>
      </c>
      <c r="B640" s="65" t="s">
        <v>3424</v>
      </c>
      <c r="C640" s="66" t="s">
        <v>142</v>
      </c>
      <c r="D640" s="66"/>
      <c r="E640" s="11">
        <v>80</v>
      </c>
      <c r="F640" s="66"/>
      <c r="G640" s="11">
        <v>2103</v>
      </c>
      <c r="H640" s="11"/>
      <c r="I640" s="66"/>
      <c r="J640" s="66" t="s">
        <v>2295</v>
      </c>
      <c r="K640" s="11"/>
      <c r="L640" s="66"/>
      <c r="M640" s="66" t="s">
        <v>257</v>
      </c>
      <c r="N640" s="11"/>
      <c r="O640" s="66"/>
      <c r="P640" s="66" t="s">
        <v>3425</v>
      </c>
      <c r="Q640" s="11"/>
      <c r="R640" s="66"/>
      <c r="S640" s="66" t="s">
        <v>339</v>
      </c>
      <c r="T640" s="11"/>
      <c r="U640" s="66"/>
      <c r="V640" s="66" t="s">
        <v>2298</v>
      </c>
      <c r="W640" s="11">
        <v>20</v>
      </c>
      <c r="X640" s="66"/>
      <c r="Y640" s="66" t="s">
        <v>2299</v>
      </c>
      <c r="Z640" s="11">
        <v>20</v>
      </c>
      <c r="AA640" s="66"/>
      <c r="AB640" s="66" t="s">
        <v>2304</v>
      </c>
      <c r="AC640" s="11">
        <v>20</v>
      </c>
      <c r="AD640" s="66"/>
      <c r="AE640" s="66" t="s">
        <v>2311</v>
      </c>
      <c r="AF640" s="11">
        <v>0</v>
      </c>
      <c r="AG640" s="66"/>
      <c r="AH640" s="66" t="s">
        <v>2302</v>
      </c>
      <c r="AI640" s="11">
        <v>20</v>
      </c>
      <c r="AJ640" s="66"/>
      <c r="AK640" s="66" t="s">
        <v>3426</v>
      </c>
      <c r="AL640" s="11"/>
      <c r="AM640" s="66"/>
    </row>
    <row r="641" spans="1:39" x14ac:dyDescent="0.25">
      <c r="A641" s="65" t="s">
        <v>3427</v>
      </c>
      <c r="B641" s="65" t="s">
        <v>3428</v>
      </c>
      <c r="C641" s="66" t="s">
        <v>142</v>
      </c>
      <c r="D641" s="66"/>
      <c r="E641" s="11">
        <v>100</v>
      </c>
      <c r="F641" s="66"/>
      <c r="G641" s="11">
        <v>2103</v>
      </c>
      <c r="H641" s="11"/>
      <c r="I641" s="66"/>
      <c r="J641" s="66" t="s">
        <v>2295</v>
      </c>
      <c r="K641" s="11"/>
      <c r="L641" s="66"/>
      <c r="M641" s="66" t="s">
        <v>257</v>
      </c>
      <c r="N641" s="11"/>
      <c r="O641" s="66"/>
      <c r="P641" s="66" t="s">
        <v>3429</v>
      </c>
      <c r="Q641" s="11"/>
      <c r="R641" s="66"/>
      <c r="S641" s="66" t="s">
        <v>339</v>
      </c>
      <c r="T641" s="11"/>
      <c r="U641" s="66"/>
      <c r="V641" s="66" t="s">
        <v>2298</v>
      </c>
      <c r="W641" s="11">
        <v>20</v>
      </c>
      <c r="X641" s="66"/>
      <c r="Y641" s="66" t="s">
        <v>2299</v>
      </c>
      <c r="Z641" s="11">
        <v>20</v>
      </c>
      <c r="AA641" s="66"/>
      <c r="AB641" s="66" t="s">
        <v>2304</v>
      </c>
      <c r="AC641" s="11">
        <v>20</v>
      </c>
      <c r="AD641" s="66"/>
      <c r="AE641" s="66" t="s">
        <v>2301</v>
      </c>
      <c r="AF641" s="11">
        <v>20</v>
      </c>
      <c r="AG641" s="66"/>
      <c r="AH641" s="66" t="s">
        <v>2302</v>
      </c>
      <c r="AI641" s="11">
        <v>20</v>
      </c>
      <c r="AJ641" s="66"/>
      <c r="AK641" s="66"/>
      <c r="AL641" s="11"/>
      <c r="AM641" s="66"/>
    </row>
    <row r="642" spans="1:39" x14ac:dyDescent="0.25">
      <c r="A642" s="65" t="s">
        <v>3430</v>
      </c>
      <c r="B642" s="65" t="s">
        <v>3431</v>
      </c>
      <c r="C642" s="66" t="s">
        <v>142</v>
      </c>
      <c r="D642" s="66"/>
      <c r="E642" s="11">
        <v>100</v>
      </c>
      <c r="F642" s="66"/>
      <c r="G642" s="11">
        <v>2103</v>
      </c>
      <c r="H642" s="11"/>
      <c r="I642" s="66"/>
      <c r="J642" s="66" t="s">
        <v>2295</v>
      </c>
      <c r="K642" s="11"/>
      <c r="L642" s="66"/>
      <c r="M642" s="66" t="s">
        <v>257</v>
      </c>
      <c r="N642" s="11"/>
      <c r="O642" s="66"/>
      <c r="P642" s="66" t="s">
        <v>3432</v>
      </c>
      <c r="Q642" s="11"/>
      <c r="R642" s="66"/>
      <c r="S642" s="66" t="s">
        <v>339</v>
      </c>
      <c r="T642" s="11"/>
      <c r="U642" s="66"/>
      <c r="V642" s="66" t="s">
        <v>2298</v>
      </c>
      <c r="W642" s="11">
        <v>20</v>
      </c>
      <c r="X642" s="66"/>
      <c r="Y642" s="66" t="s">
        <v>2299</v>
      </c>
      <c r="Z642" s="11">
        <v>20</v>
      </c>
      <c r="AA642" s="66"/>
      <c r="AB642" s="66" t="s">
        <v>2304</v>
      </c>
      <c r="AC642" s="11">
        <v>20</v>
      </c>
      <c r="AD642" s="66"/>
      <c r="AE642" s="66" t="s">
        <v>2301</v>
      </c>
      <c r="AF642" s="11">
        <v>20</v>
      </c>
      <c r="AG642" s="66"/>
      <c r="AH642" s="66" t="s">
        <v>2302</v>
      </c>
      <c r="AI642" s="11">
        <v>20</v>
      </c>
      <c r="AJ642" s="66"/>
      <c r="AK642" s="66"/>
      <c r="AL642" s="11"/>
      <c r="AM642" s="66"/>
    </row>
    <row r="643" spans="1:39" x14ac:dyDescent="0.25">
      <c r="A643" s="65" t="s">
        <v>3433</v>
      </c>
      <c r="B643" s="65" t="s">
        <v>3434</v>
      </c>
      <c r="C643" s="66" t="s">
        <v>142</v>
      </c>
      <c r="D643" s="66"/>
      <c r="E643" s="11">
        <v>80</v>
      </c>
      <c r="F643" s="66"/>
      <c r="G643" s="11">
        <v>2473</v>
      </c>
      <c r="H643" s="11"/>
      <c r="I643" s="66"/>
      <c r="J643" s="66" t="s">
        <v>2295</v>
      </c>
      <c r="K643" s="11"/>
      <c r="L643" s="66"/>
      <c r="M643" s="66" t="s">
        <v>146</v>
      </c>
      <c r="N643" s="11"/>
      <c r="O643" s="66"/>
      <c r="P643" s="66" t="s">
        <v>2380</v>
      </c>
      <c r="Q643" s="11"/>
      <c r="R643" s="66"/>
      <c r="S643" s="66" t="s">
        <v>2322</v>
      </c>
      <c r="T643" s="11"/>
      <c r="U643" s="66"/>
      <c r="V643" s="66" t="s">
        <v>2298</v>
      </c>
      <c r="W643" s="11">
        <v>20</v>
      </c>
      <c r="X643" s="66"/>
      <c r="Y643" s="66" t="s">
        <v>2309</v>
      </c>
      <c r="Z643" s="11">
        <v>0</v>
      </c>
      <c r="AA643" s="66"/>
      <c r="AB643" s="66" t="s">
        <v>2304</v>
      </c>
      <c r="AC643" s="11">
        <v>20</v>
      </c>
      <c r="AD643" s="66"/>
      <c r="AE643" s="66" t="s">
        <v>2301</v>
      </c>
      <c r="AF643" s="11">
        <v>20</v>
      </c>
      <c r="AG643" s="66"/>
      <c r="AH643" s="66" t="s">
        <v>2302</v>
      </c>
      <c r="AI643" s="11">
        <v>20</v>
      </c>
      <c r="AJ643" s="66"/>
      <c r="AK643" s="66"/>
      <c r="AL643" s="11"/>
      <c r="AM643" s="66"/>
    </row>
    <row r="644" spans="1:39" x14ac:dyDescent="0.25">
      <c r="A644" s="65" t="s">
        <v>3435</v>
      </c>
      <c r="B644" s="65" t="s">
        <v>3436</v>
      </c>
      <c r="C644" s="66" t="s">
        <v>142</v>
      </c>
      <c r="D644" s="66"/>
      <c r="E644" s="11">
        <v>100</v>
      </c>
      <c r="F644" s="66"/>
      <c r="G644" s="11">
        <v>2473</v>
      </c>
      <c r="H644" s="11"/>
      <c r="I644" s="66"/>
      <c r="J644" s="66" t="s">
        <v>2295</v>
      </c>
      <c r="K644" s="11"/>
      <c r="L644" s="66"/>
      <c r="M644" s="66" t="s">
        <v>146</v>
      </c>
      <c r="N644" s="11"/>
      <c r="O644" s="66"/>
      <c r="P644" s="66" t="s">
        <v>2478</v>
      </c>
      <c r="Q644" s="11"/>
      <c r="R644" s="66"/>
      <c r="S644" s="66" t="s">
        <v>2322</v>
      </c>
      <c r="T644" s="11"/>
      <c r="U644" s="66"/>
      <c r="V644" s="66" t="s">
        <v>2298</v>
      </c>
      <c r="W644" s="11">
        <v>20</v>
      </c>
      <c r="X644" s="66"/>
      <c r="Y644" s="66" t="s">
        <v>2299</v>
      </c>
      <c r="Z644" s="11">
        <v>20</v>
      </c>
      <c r="AA644" s="66"/>
      <c r="AB644" s="66" t="s">
        <v>2304</v>
      </c>
      <c r="AC644" s="11">
        <v>20</v>
      </c>
      <c r="AD644" s="66"/>
      <c r="AE644" s="66" t="s">
        <v>2301</v>
      </c>
      <c r="AF644" s="11">
        <v>20</v>
      </c>
      <c r="AG644" s="66"/>
      <c r="AH644" s="66" t="s">
        <v>2302</v>
      </c>
      <c r="AI644" s="11">
        <v>20</v>
      </c>
      <c r="AJ644" s="66"/>
      <c r="AK644" s="66"/>
      <c r="AL644" s="11"/>
      <c r="AM644" s="66"/>
    </row>
    <row r="645" spans="1:39" x14ac:dyDescent="0.25">
      <c r="A645" s="65" t="s">
        <v>3437</v>
      </c>
      <c r="B645" s="65" t="s">
        <v>3438</v>
      </c>
      <c r="C645" s="66" t="s">
        <v>142</v>
      </c>
      <c r="D645" s="66"/>
      <c r="E645" s="11">
        <v>100</v>
      </c>
      <c r="F645" s="66"/>
      <c r="G645" s="11">
        <v>2473</v>
      </c>
      <c r="H645" s="11"/>
      <c r="I645" s="66"/>
      <c r="J645" s="66" t="s">
        <v>2295</v>
      </c>
      <c r="K645" s="11"/>
      <c r="L645" s="66"/>
      <c r="M645" s="66" t="s">
        <v>146</v>
      </c>
      <c r="N645" s="11"/>
      <c r="O645" s="66"/>
      <c r="P645" s="66" t="s">
        <v>2615</v>
      </c>
      <c r="Q645" s="11"/>
      <c r="R645" s="66"/>
      <c r="S645" s="66" t="s">
        <v>2322</v>
      </c>
      <c r="T645" s="11"/>
      <c r="U645" s="66"/>
      <c r="V645" s="66" t="s">
        <v>2298</v>
      </c>
      <c r="W645" s="11">
        <v>20</v>
      </c>
      <c r="X645" s="66"/>
      <c r="Y645" s="66" t="s">
        <v>2299</v>
      </c>
      <c r="Z645" s="11">
        <v>20</v>
      </c>
      <c r="AA645" s="66"/>
      <c r="AB645" s="66" t="s">
        <v>2304</v>
      </c>
      <c r="AC645" s="11">
        <v>20</v>
      </c>
      <c r="AD645" s="66"/>
      <c r="AE645" s="66" t="s">
        <v>2301</v>
      </c>
      <c r="AF645" s="11">
        <v>20</v>
      </c>
      <c r="AG645" s="66"/>
      <c r="AH645" s="66" t="s">
        <v>2302</v>
      </c>
      <c r="AI645" s="11">
        <v>20</v>
      </c>
      <c r="AJ645" s="66"/>
      <c r="AK645" s="66"/>
      <c r="AL645" s="11"/>
      <c r="AM645" s="66"/>
    </row>
    <row r="646" spans="1:39" x14ac:dyDescent="0.25">
      <c r="A646" s="65" t="s">
        <v>3439</v>
      </c>
      <c r="B646" s="65" t="s">
        <v>3440</v>
      </c>
      <c r="C646" s="66" t="s">
        <v>142</v>
      </c>
      <c r="D646" s="66"/>
      <c r="E646" s="11">
        <v>20</v>
      </c>
      <c r="F646" s="66"/>
      <c r="G646" s="11">
        <v>2473</v>
      </c>
      <c r="H646" s="11"/>
      <c r="I646" s="66"/>
      <c r="J646" s="66" t="s">
        <v>2295</v>
      </c>
      <c r="K646" s="11"/>
      <c r="L646" s="66"/>
      <c r="M646" s="66" t="s">
        <v>146</v>
      </c>
      <c r="N646" s="11"/>
      <c r="O646" s="66"/>
      <c r="P646" s="66" t="s">
        <v>2478</v>
      </c>
      <c r="Q646" s="11"/>
      <c r="R646" s="66"/>
      <c r="S646" s="66" t="s">
        <v>2322</v>
      </c>
      <c r="T646" s="11"/>
      <c r="U646" s="66"/>
      <c r="V646" s="66" t="s">
        <v>2373</v>
      </c>
      <c r="W646" s="11">
        <v>0</v>
      </c>
      <c r="X646" s="66"/>
      <c r="Y646" s="66" t="s">
        <v>2309</v>
      </c>
      <c r="Z646" s="11">
        <v>0</v>
      </c>
      <c r="AA646" s="66"/>
      <c r="AB646" s="66" t="s">
        <v>2304</v>
      </c>
      <c r="AC646" s="11">
        <v>20</v>
      </c>
      <c r="AD646" s="66"/>
      <c r="AE646" s="66" t="s">
        <v>2311</v>
      </c>
      <c r="AF646" s="11">
        <v>0</v>
      </c>
      <c r="AG646" s="66"/>
      <c r="AH646" s="66" t="s">
        <v>2312</v>
      </c>
      <c r="AI646" s="11">
        <v>0</v>
      </c>
      <c r="AJ646" s="66"/>
      <c r="AK646" s="66"/>
      <c r="AL646" s="11"/>
      <c r="AM646" s="66"/>
    </row>
    <row r="647" spans="1:39" x14ac:dyDescent="0.25">
      <c r="A647" s="65" t="s">
        <v>3441</v>
      </c>
      <c r="B647" s="65" t="s">
        <v>3442</v>
      </c>
      <c r="C647" s="66" t="s">
        <v>142</v>
      </c>
      <c r="D647" s="66"/>
      <c r="E647" s="11">
        <v>40</v>
      </c>
      <c r="F647" s="66"/>
      <c r="G647" s="11">
        <v>2473</v>
      </c>
      <c r="H647" s="11"/>
      <c r="I647" s="66"/>
      <c r="J647" s="66" t="s">
        <v>2295</v>
      </c>
      <c r="K647" s="11"/>
      <c r="L647" s="66"/>
      <c r="M647" s="66" t="s">
        <v>146</v>
      </c>
      <c r="N647" s="11"/>
      <c r="O647" s="66"/>
      <c r="P647" s="66" t="s">
        <v>2478</v>
      </c>
      <c r="Q647" s="11"/>
      <c r="R647" s="66"/>
      <c r="S647" s="66" t="s">
        <v>2322</v>
      </c>
      <c r="T647" s="11"/>
      <c r="U647" s="66"/>
      <c r="V647" s="66" t="s">
        <v>2373</v>
      </c>
      <c r="W647" s="11">
        <v>0</v>
      </c>
      <c r="X647" s="66"/>
      <c r="Y647" s="66" t="s">
        <v>2299</v>
      </c>
      <c r="Z647" s="11">
        <v>20</v>
      </c>
      <c r="AA647" s="66"/>
      <c r="AB647" s="66" t="s">
        <v>2304</v>
      </c>
      <c r="AC647" s="11">
        <v>20</v>
      </c>
      <c r="AD647" s="66"/>
      <c r="AE647" s="66" t="s">
        <v>2319</v>
      </c>
      <c r="AF647" s="11">
        <v>0</v>
      </c>
      <c r="AG647" s="66"/>
      <c r="AH647" s="66" t="s">
        <v>2312</v>
      </c>
      <c r="AI647" s="11">
        <v>0</v>
      </c>
      <c r="AJ647" s="66"/>
      <c r="AK647" s="66"/>
      <c r="AL647" s="11"/>
      <c r="AM647" s="66"/>
    </row>
    <row r="648" spans="1:39" x14ac:dyDescent="0.25">
      <c r="A648" s="65" t="s">
        <v>3443</v>
      </c>
      <c r="B648" s="65" t="s">
        <v>3444</v>
      </c>
      <c r="C648" s="66" t="s">
        <v>142</v>
      </c>
      <c r="D648" s="66"/>
      <c r="E648" s="11">
        <v>80</v>
      </c>
      <c r="F648" s="66"/>
      <c r="G648" s="11">
        <v>2273</v>
      </c>
      <c r="H648" s="11"/>
      <c r="I648" s="66"/>
      <c r="J648" s="66" t="s">
        <v>2295</v>
      </c>
      <c r="K648" s="11"/>
      <c r="L648" s="66"/>
      <c r="M648" s="66" t="s">
        <v>146</v>
      </c>
      <c r="N648" s="11"/>
      <c r="O648" s="66"/>
      <c r="P648" s="66" t="s">
        <v>2597</v>
      </c>
      <c r="Q648" s="11"/>
      <c r="R648" s="66"/>
      <c r="S648" s="66" t="s">
        <v>2337</v>
      </c>
      <c r="T648" s="11"/>
      <c r="U648" s="66"/>
      <c r="V648" s="66" t="s">
        <v>2298</v>
      </c>
      <c r="W648" s="11">
        <v>20</v>
      </c>
      <c r="X648" s="66"/>
      <c r="Y648" s="66" t="s">
        <v>2309</v>
      </c>
      <c r="Z648" s="11">
        <v>0</v>
      </c>
      <c r="AA648" s="66"/>
      <c r="AB648" s="66" t="s">
        <v>2304</v>
      </c>
      <c r="AC648" s="11">
        <v>20</v>
      </c>
      <c r="AD648" s="66"/>
      <c r="AE648" s="66" t="s">
        <v>2301</v>
      </c>
      <c r="AF648" s="11">
        <v>20</v>
      </c>
      <c r="AG648" s="66"/>
      <c r="AH648" s="66" t="s">
        <v>2302</v>
      </c>
      <c r="AI648" s="11">
        <v>20</v>
      </c>
      <c r="AJ648" s="66"/>
      <c r="AK648" s="66"/>
      <c r="AL648" s="11"/>
      <c r="AM648" s="66"/>
    </row>
    <row r="649" spans="1:39" x14ac:dyDescent="0.25">
      <c r="A649" s="65" t="s">
        <v>3445</v>
      </c>
      <c r="B649" s="65" t="s">
        <v>3446</v>
      </c>
      <c r="C649" s="66" t="s">
        <v>142</v>
      </c>
      <c r="D649" s="66"/>
      <c r="E649" s="11">
        <v>80</v>
      </c>
      <c r="F649" s="66"/>
      <c r="G649" s="11">
        <v>2273</v>
      </c>
      <c r="H649" s="11"/>
      <c r="I649" s="66"/>
      <c r="J649" s="66" t="s">
        <v>2295</v>
      </c>
      <c r="K649" s="11"/>
      <c r="L649" s="66"/>
      <c r="M649" s="66" t="s">
        <v>146</v>
      </c>
      <c r="N649" s="11"/>
      <c r="O649" s="66"/>
      <c r="P649" s="66" t="s">
        <v>2597</v>
      </c>
      <c r="Q649" s="11"/>
      <c r="R649" s="66"/>
      <c r="S649" s="66" t="s">
        <v>2337</v>
      </c>
      <c r="T649" s="11"/>
      <c r="U649" s="66"/>
      <c r="V649" s="66" t="s">
        <v>2298</v>
      </c>
      <c r="W649" s="11">
        <v>20</v>
      </c>
      <c r="X649" s="66"/>
      <c r="Y649" s="66" t="s">
        <v>2299</v>
      </c>
      <c r="Z649" s="11">
        <v>20</v>
      </c>
      <c r="AA649" s="66"/>
      <c r="AB649" s="66" t="s">
        <v>2300</v>
      </c>
      <c r="AC649" s="11">
        <v>0</v>
      </c>
      <c r="AD649" s="66"/>
      <c r="AE649" s="66" t="s">
        <v>2301</v>
      </c>
      <c r="AF649" s="11">
        <v>20</v>
      </c>
      <c r="AG649" s="66"/>
      <c r="AH649" s="66" t="s">
        <v>2302</v>
      </c>
      <c r="AI649" s="11">
        <v>20</v>
      </c>
      <c r="AJ649" s="66"/>
      <c r="AK649" s="66"/>
      <c r="AL649" s="11"/>
      <c r="AM649" s="66"/>
    </row>
    <row r="650" spans="1:39" x14ac:dyDescent="0.25">
      <c r="A650" s="65" t="s">
        <v>3447</v>
      </c>
      <c r="B650" s="65" t="s">
        <v>3448</v>
      </c>
      <c r="C650" s="66" t="s">
        <v>142</v>
      </c>
      <c r="D650" s="66"/>
      <c r="E650" s="11">
        <v>100</v>
      </c>
      <c r="F650" s="66"/>
      <c r="G650" s="11">
        <v>2273</v>
      </c>
      <c r="H650" s="11"/>
      <c r="I650" s="66"/>
      <c r="J650" s="66" t="s">
        <v>2295</v>
      </c>
      <c r="K650" s="11"/>
      <c r="L650" s="66"/>
      <c r="M650" s="66" t="s">
        <v>146</v>
      </c>
      <c r="N650" s="11"/>
      <c r="O650" s="66"/>
      <c r="P650" s="66">
        <v>2273</v>
      </c>
      <c r="Q650" s="11"/>
      <c r="R650" s="66"/>
      <c r="S650" s="66" t="s">
        <v>2337</v>
      </c>
      <c r="T650" s="11"/>
      <c r="U650" s="66"/>
      <c r="V650" s="66" t="s">
        <v>2298</v>
      </c>
      <c r="W650" s="11">
        <v>20</v>
      </c>
      <c r="X650" s="66"/>
      <c r="Y650" s="66" t="s">
        <v>2299</v>
      </c>
      <c r="Z650" s="11">
        <v>20</v>
      </c>
      <c r="AA650" s="66"/>
      <c r="AB650" s="66" t="s">
        <v>2304</v>
      </c>
      <c r="AC650" s="11">
        <v>20</v>
      </c>
      <c r="AD650" s="66"/>
      <c r="AE650" s="66" t="s">
        <v>2301</v>
      </c>
      <c r="AF650" s="11">
        <v>20</v>
      </c>
      <c r="AG650" s="66"/>
      <c r="AH650" s="66" t="s">
        <v>2302</v>
      </c>
      <c r="AI650" s="11">
        <v>20</v>
      </c>
      <c r="AJ650" s="66"/>
      <c r="AK650" s="66"/>
      <c r="AL650" s="11"/>
      <c r="AM650" s="66"/>
    </row>
    <row r="651" spans="1:39" x14ac:dyDescent="0.25">
      <c r="A651" s="65" t="s">
        <v>3449</v>
      </c>
      <c r="B651" s="65" t="s">
        <v>3450</v>
      </c>
      <c r="C651" s="66" t="s">
        <v>142</v>
      </c>
      <c r="D651" s="66"/>
      <c r="E651" s="11">
        <v>100</v>
      </c>
      <c r="F651" s="66"/>
      <c r="G651" s="11">
        <v>2273</v>
      </c>
      <c r="H651" s="11"/>
      <c r="I651" s="66"/>
      <c r="J651" s="66" t="s">
        <v>2295</v>
      </c>
      <c r="K651" s="11"/>
      <c r="L651" s="66"/>
      <c r="M651" s="66" t="s">
        <v>146</v>
      </c>
      <c r="N651" s="11"/>
      <c r="O651" s="66"/>
      <c r="P651" s="66" t="s">
        <v>2467</v>
      </c>
      <c r="Q651" s="11"/>
      <c r="R651" s="66"/>
      <c r="S651" s="66" t="s">
        <v>162</v>
      </c>
      <c r="T651" s="11"/>
      <c r="U651" s="66"/>
      <c r="V651" s="66" t="s">
        <v>2298</v>
      </c>
      <c r="W651" s="11">
        <v>20</v>
      </c>
      <c r="X651" s="66"/>
      <c r="Y651" s="66" t="s">
        <v>2299</v>
      </c>
      <c r="Z651" s="11">
        <v>20</v>
      </c>
      <c r="AA651" s="66"/>
      <c r="AB651" s="66" t="s">
        <v>2304</v>
      </c>
      <c r="AC651" s="11">
        <v>20</v>
      </c>
      <c r="AD651" s="66"/>
      <c r="AE651" s="66" t="s">
        <v>2301</v>
      </c>
      <c r="AF651" s="11">
        <v>20</v>
      </c>
      <c r="AG651" s="66"/>
      <c r="AH651" s="66" t="s">
        <v>2302</v>
      </c>
      <c r="AI651" s="11">
        <v>20</v>
      </c>
      <c r="AJ651" s="66"/>
      <c r="AK651" s="66"/>
      <c r="AL651" s="11"/>
      <c r="AM651" s="66"/>
    </row>
    <row r="652" spans="1:39" x14ac:dyDescent="0.25">
      <c r="A652" s="65" t="s">
        <v>3451</v>
      </c>
      <c r="B652" s="65" t="s">
        <v>3452</v>
      </c>
      <c r="C652" s="66" t="s">
        <v>142</v>
      </c>
      <c r="D652" s="66"/>
      <c r="E652" s="11">
        <v>60</v>
      </c>
      <c r="F652" s="66"/>
      <c r="G652" s="11">
        <v>2273</v>
      </c>
      <c r="H652" s="11"/>
      <c r="I652" s="66"/>
      <c r="J652" s="66" t="s">
        <v>2295</v>
      </c>
      <c r="K652" s="11"/>
      <c r="L652" s="66"/>
      <c r="M652" s="66" t="s">
        <v>146</v>
      </c>
      <c r="N652" s="11"/>
      <c r="O652" s="66"/>
      <c r="P652" s="66" t="s">
        <v>2467</v>
      </c>
      <c r="Q652" s="11"/>
      <c r="R652" s="66"/>
      <c r="S652" s="66" t="s">
        <v>2337</v>
      </c>
      <c r="T652" s="11"/>
      <c r="U652" s="66"/>
      <c r="V652" s="66" t="s">
        <v>2298</v>
      </c>
      <c r="W652" s="11">
        <v>20</v>
      </c>
      <c r="X652" s="66"/>
      <c r="Y652" s="66" t="s">
        <v>2309</v>
      </c>
      <c r="Z652" s="11">
        <v>0</v>
      </c>
      <c r="AA652" s="66"/>
      <c r="AB652" s="66" t="s">
        <v>2304</v>
      </c>
      <c r="AC652" s="11">
        <v>20</v>
      </c>
      <c r="AD652" s="66"/>
      <c r="AE652" s="66" t="s">
        <v>2311</v>
      </c>
      <c r="AF652" s="11">
        <v>0</v>
      </c>
      <c r="AG652" s="66"/>
      <c r="AH652" s="66" t="s">
        <v>2302</v>
      </c>
      <c r="AI652" s="11">
        <v>20</v>
      </c>
      <c r="AJ652" s="66"/>
      <c r="AK652" s="66"/>
      <c r="AL652" s="11"/>
      <c r="AM652" s="66"/>
    </row>
    <row r="653" spans="1:39" x14ac:dyDescent="0.25">
      <c r="A653" s="65" t="s">
        <v>3453</v>
      </c>
      <c r="B653" s="65" t="s">
        <v>3454</v>
      </c>
      <c r="C653" s="66" t="s">
        <v>142</v>
      </c>
      <c r="D653" s="66"/>
      <c r="E653" s="11">
        <v>60</v>
      </c>
      <c r="F653" s="66"/>
      <c r="G653" s="11">
        <v>2103</v>
      </c>
      <c r="H653" s="11"/>
      <c r="I653" s="66"/>
      <c r="J653" s="66" t="s">
        <v>2295</v>
      </c>
      <c r="K653" s="11"/>
      <c r="L653" s="66"/>
      <c r="M653" s="66" t="s">
        <v>257</v>
      </c>
      <c r="N653" s="11"/>
      <c r="O653" s="66"/>
      <c r="P653" s="66" t="s">
        <v>3455</v>
      </c>
      <c r="Q653" s="11"/>
      <c r="R653" s="66"/>
      <c r="S653" s="66" t="s">
        <v>259</v>
      </c>
      <c r="T653" s="11"/>
      <c r="U653" s="66"/>
      <c r="V653" s="66" t="s">
        <v>2298</v>
      </c>
      <c r="W653" s="11">
        <v>20</v>
      </c>
      <c r="X653" s="66"/>
      <c r="Y653" s="66" t="s">
        <v>2353</v>
      </c>
      <c r="Z653" s="11">
        <v>0</v>
      </c>
      <c r="AA653" s="66"/>
      <c r="AB653" s="66" t="s">
        <v>2300</v>
      </c>
      <c r="AC653" s="11">
        <v>0</v>
      </c>
      <c r="AD653" s="66"/>
      <c r="AE653" s="66" t="s">
        <v>2301</v>
      </c>
      <c r="AF653" s="11">
        <v>20</v>
      </c>
      <c r="AG653" s="66"/>
      <c r="AH653" s="66" t="s">
        <v>2302</v>
      </c>
      <c r="AI653" s="11">
        <v>20</v>
      </c>
      <c r="AJ653" s="66"/>
      <c r="AK653" s="66"/>
      <c r="AL653" s="11"/>
      <c r="AM653" s="66"/>
    </row>
    <row r="654" spans="1:39" x14ac:dyDescent="0.25">
      <c r="A654" s="65" t="s">
        <v>3456</v>
      </c>
      <c r="B654" s="65" t="s">
        <v>3457</v>
      </c>
      <c r="C654" s="66" t="s">
        <v>142</v>
      </c>
      <c r="D654" s="66"/>
      <c r="E654" s="11">
        <v>100</v>
      </c>
      <c r="F654" s="66"/>
      <c r="G654" s="11">
        <v>2274</v>
      </c>
      <c r="H654" s="11"/>
      <c r="I654" s="66"/>
      <c r="J654" s="66" t="s">
        <v>2295</v>
      </c>
      <c r="K654" s="11"/>
      <c r="L654" s="66"/>
      <c r="M654" s="66" t="s">
        <v>146</v>
      </c>
      <c r="N654" s="11"/>
      <c r="O654" s="66"/>
      <c r="P654" s="66" t="s">
        <v>2443</v>
      </c>
      <c r="Q654" s="11"/>
      <c r="R654" s="66"/>
      <c r="S654" s="66" t="s">
        <v>162</v>
      </c>
      <c r="T654" s="11"/>
      <c r="U654" s="66"/>
      <c r="V654" s="66" t="s">
        <v>2298</v>
      </c>
      <c r="W654" s="11">
        <v>20</v>
      </c>
      <c r="X654" s="66"/>
      <c r="Y654" s="66" t="s">
        <v>2299</v>
      </c>
      <c r="Z654" s="11">
        <v>20</v>
      </c>
      <c r="AA654" s="66"/>
      <c r="AB654" s="66" t="s">
        <v>2304</v>
      </c>
      <c r="AC654" s="11">
        <v>20</v>
      </c>
      <c r="AD654" s="66"/>
      <c r="AE654" s="66" t="s">
        <v>2301</v>
      </c>
      <c r="AF654" s="11">
        <v>20</v>
      </c>
      <c r="AG654" s="66"/>
      <c r="AH654" s="66" t="s">
        <v>2302</v>
      </c>
      <c r="AI654" s="11">
        <v>20</v>
      </c>
      <c r="AJ654" s="66"/>
      <c r="AK654" s="66"/>
      <c r="AL654" s="11"/>
      <c r="AM654" s="66"/>
    </row>
    <row r="655" spans="1:39" x14ac:dyDescent="0.25">
      <c r="A655" s="65" t="s">
        <v>3458</v>
      </c>
      <c r="B655" s="65" t="s">
        <v>3459</v>
      </c>
      <c r="C655" s="66" t="s">
        <v>142</v>
      </c>
      <c r="D655" s="66"/>
      <c r="E655" s="11">
        <v>60</v>
      </c>
      <c r="F655" s="66"/>
      <c r="G655" s="11">
        <v>2103</v>
      </c>
      <c r="H655" s="11"/>
      <c r="I655" s="66"/>
      <c r="J655" s="66" t="s">
        <v>2295</v>
      </c>
      <c r="K655" s="11"/>
      <c r="L655" s="66"/>
      <c r="M655" s="66" t="s">
        <v>257</v>
      </c>
      <c r="N655" s="11"/>
      <c r="O655" s="66"/>
      <c r="P655" s="66" t="s">
        <v>3460</v>
      </c>
      <c r="Q655" s="11"/>
      <c r="R655" s="66"/>
      <c r="S655" s="66" t="s">
        <v>2418</v>
      </c>
      <c r="T655" s="11"/>
      <c r="U655" s="66"/>
      <c r="V655" s="66" t="s">
        <v>2298</v>
      </c>
      <c r="W655" s="11">
        <v>20</v>
      </c>
      <c r="X655" s="66"/>
      <c r="Y655" s="66" t="s">
        <v>2353</v>
      </c>
      <c r="Z655" s="11">
        <v>0</v>
      </c>
      <c r="AA655" s="66"/>
      <c r="AB655" s="66" t="s">
        <v>2304</v>
      </c>
      <c r="AC655" s="11">
        <v>20</v>
      </c>
      <c r="AD655" s="66"/>
      <c r="AE655" s="66" t="s">
        <v>2319</v>
      </c>
      <c r="AF655" s="11">
        <v>0</v>
      </c>
      <c r="AG655" s="66"/>
      <c r="AH655" s="66" t="s">
        <v>2302</v>
      </c>
      <c r="AI655" s="11">
        <v>20</v>
      </c>
      <c r="AJ655" s="66"/>
      <c r="AK655" s="66"/>
      <c r="AL655" s="11"/>
      <c r="AM655" s="66"/>
    </row>
    <row r="656" spans="1:39" x14ac:dyDescent="0.25">
      <c r="A656" s="65" t="s">
        <v>3461</v>
      </c>
      <c r="B656" s="65" t="s">
        <v>3462</v>
      </c>
      <c r="C656" s="66" t="s">
        <v>142</v>
      </c>
      <c r="D656" s="66"/>
      <c r="E656" s="11">
        <v>40</v>
      </c>
      <c r="F656" s="66"/>
      <c r="G656" s="11">
        <v>2534</v>
      </c>
      <c r="H656" s="11"/>
      <c r="I656" s="66"/>
      <c r="J656" s="66" t="s">
        <v>255</v>
      </c>
      <c r="K656" s="11"/>
      <c r="L656" s="66"/>
      <c r="M656" s="66" t="s">
        <v>146</v>
      </c>
      <c r="N656" s="11"/>
      <c r="O656" s="66"/>
      <c r="P656" s="66" t="s">
        <v>3463</v>
      </c>
      <c r="Q656" s="11"/>
      <c r="R656" s="66"/>
      <c r="S656" s="66" t="s">
        <v>162</v>
      </c>
      <c r="T656" s="11"/>
      <c r="U656" s="66"/>
      <c r="V656" s="66" t="s">
        <v>2298</v>
      </c>
      <c r="W656" s="11">
        <v>20</v>
      </c>
      <c r="X656" s="66"/>
      <c r="Y656" s="66" t="s">
        <v>2299</v>
      </c>
      <c r="Z656" s="11">
        <v>20</v>
      </c>
      <c r="AA656" s="66"/>
      <c r="AB656" s="66" t="s">
        <v>2300</v>
      </c>
      <c r="AC656" s="11">
        <v>0</v>
      </c>
      <c r="AD656" s="66"/>
      <c r="AE656" s="66" t="s">
        <v>2311</v>
      </c>
      <c r="AF656" s="11">
        <v>0</v>
      </c>
      <c r="AG656" s="66"/>
      <c r="AH656" s="66" t="s">
        <v>2310</v>
      </c>
      <c r="AI656" s="11">
        <v>0</v>
      </c>
      <c r="AJ656" s="66"/>
      <c r="AK656" s="66"/>
      <c r="AL656" s="11"/>
      <c r="AM656" s="66"/>
    </row>
    <row r="657" spans="1:39" x14ac:dyDescent="0.25">
      <c r="A657" s="65" t="s">
        <v>3464</v>
      </c>
      <c r="B657" s="65" t="s">
        <v>3465</v>
      </c>
      <c r="C657" s="66" t="s">
        <v>142</v>
      </c>
      <c r="D657" s="66"/>
      <c r="E657" s="11">
        <v>80</v>
      </c>
      <c r="F657" s="66"/>
      <c r="G657" s="11">
        <v>2219</v>
      </c>
      <c r="H657" s="11"/>
      <c r="I657" s="66"/>
      <c r="J657" s="66" t="s">
        <v>2295</v>
      </c>
      <c r="K657" s="11"/>
      <c r="L657" s="66"/>
      <c r="M657" s="66" t="s">
        <v>146</v>
      </c>
      <c r="N657" s="11"/>
      <c r="O657" s="66"/>
      <c r="P657" s="66" t="s">
        <v>3466</v>
      </c>
      <c r="Q657" s="11"/>
      <c r="R657" s="66"/>
      <c r="S657" s="66" t="s">
        <v>162</v>
      </c>
      <c r="T657" s="11"/>
      <c r="U657" s="66"/>
      <c r="V657" s="66" t="s">
        <v>2298</v>
      </c>
      <c r="W657" s="11">
        <v>20</v>
      </c>
      <c r="X657" s="66"/>
      <c r="Y657" s="66" t="s">
        <v>2299</v>
      </c>
      <c r="Z657" s="11">
        <v>20</v>
      </c>
      <c r="AA657" s="66"/>
      <c r="AB657" s="66" t="s">
        <v>2304</v>
      </c>
      <c r="AC657" s="11">
        <v>20</v>
      </c>
      <c r="AD657" s="66"/>
      <c r="AE657" s="66" t="s">
        <v>2301</v>
      </c>
      <c r="AF657" s="11">
        <v>20</v>
      </c>
      <c r="AG657" s="66"/>
      <c r="AH657" s="66" t="s">
        <v>2310</v>
      </c>
      <c r="AI657" s="11">
        <v>0</v>
      </c>
      <c r="AJ657" s="66"/>
      <c r="AK657" s="66"/>
      <c r="AL657" s="11"/>
      <c r="AM657" s="66"/>
    </row>
    <row r="658" spans="1:39" x14ac:dyDescent="0.25">
      <c r="A658" s="65" t="s">
        <v>3467</v>
      </c>
      <c r="B658" s="65" t="s">
        <v>3468</v>
      </c>
      <c r="C658" s="66" t="s">
        <v>142</v>
      </c>
      <c r="D658" s="66"/>
      <c r="E658" s="11">
        <v>80</v>
      </c>
      <c r="F658" s="66"/>
      <c r="G658" s="11">
        <v>2534</v>
      </c>
      <c r="H658" s="11"/>
      <c r="I658" s="66"/>
      <c r="J658" s="66" t="s">
        <v>255</v>
      </c>
      <c r="K658" s="11"/>
      <c r="L658" s="66"/>
      <c r="M658" s="66" t="s">
        <v>146</v>
      </c>
      <c r="N658" s="11"/>
      <c r="O658" s="66"/>
      <c r="P658" s="66" t="s">
        <v>3469</v>
      </c>
      <c r="Q658" s="11"/>
      <c r="R658" s="66"/>
      <c r="S658" s="66" t="s">
        <v>2307</v>
      </c>
      <c r="T658" s="11"/>
      <c r="U658" s="66"/>
      <c r="V658" s="66" t="s">
        <v>2298</v>
      </c>
      <c r="W658" s="11">
        <v>20</v>
      </c>
      <c r="X658" s="66"/>
      <c r="Y658" s="66" t="s">
        <v>2299</v>
      </c>
      <c r="Z658" s="11">
        <v>20</v>
      </c>
      <c r="AA658" s="66"/>
      <c r="AB658" s="66" t="s">
        <v>2304</v>
      </c>
      <c r="AC658" s="11">
        <v>20</v>
      </c>
      <c r="AD658" s="66"/>
      <c r="AE658" s="66" t="s">
        <v>2301</v>
      </c>
      <c r="AF658" s="11">
        <v>20</v>
      </c>
      <c r="AG658" s="66"/>
      <c r="AH658" s="66" t="s">
        <v>2310</v>
      </c>
      <c r="AI658" s="11">
        <v>0</v>
      </c>
      <c r="AJ658" s="66"/>
      <c r="AK658" s="66"/>
      <c r="AL658" s="11"/>
      <c r="AM658" s="66"/>
    </row>
    <row r="659" spans="1:39" x14ac:dyDescent="0.25">
      <c r="A659" s="65" t="s">
        <v>3470</v>
      </c>
      <c r="B659" s="65" t="s">
        <v>3471</v>
      </c>
      <c r="C659" s="66" t="s">
        <v>142</v>
      </c>
      <c r="D659" s="66"/>
      <c r="E659" s="11">
        <v>60</v>
      </c>
      <c r="F659" s="66"/>
      <c r="G659" s="11">
        <v>2219</v>
      </c>
      <c r="H659" s="11"/>
      <c r="I659" s="66"/>
      <c r="J659" s="66" t="s">
        <v>2295</v>
      </c>
      <c r="K659" s="11"/>
      <c r="L659" s="66"/>
      <c r="M659" s="66" t="s">
        <v>146</v>
      </c>
      <c r="N659" s="11"/>
      <c r="O659" s="66"/>
      <c r="P659" s="66" t="s">
        <v>3472</v>
      </c>
      <c r="Q659" s="11"/>
      <c r="R659" s="66"/>
      <c r="S659" s="66" t="s">
        <v>284</v>
      </c>
      <c r="T659" s="11"/>
      <c r="U659" s="66"/>
      <c r="V659" s="66" t="s">
        <v>2298</v>
      </c>
      <c r="W659" s="11">
        <v>20</v>
      </c>
      <c r="X659" s="66"/>
      <c r="Y659" s="66" t="s">
        <v>2299</v>
      </c>
      <c r="Z659" s="11">
        <v>20</v>
      </c>
      <c r="AA659" s="66"/>
      <c r="AB659" s="66" t="s">
        <v>2300</v>
      </c>
      <c r="AC659" s="11">
        <v>0</v>
      </c>
      <c r="AD659" s="66"/>
      <c r="AE659" s="66" t="s">
        <v>2301</v>
      </c>
      <c r="AF659" s="11">
        <v>20</v>
      </c>
      <c r="AG659" s="66"/>
      <c r="AH659" s="66" t="s">
        <v>2310</v>
      </c>
      <c r="AI659" s="11">
        <v>0</v>
      </c>
      <c r="AJ659" s="66"/>
      <c r="AK659" s="66"/>
      <c r="AL659" s="11"/>
      <c r="AM659" s="66"/>
    </row>
    <row r="660" spans="1:39" x14ac:dyDescent="0.25">
      <c r="A660" s="65" t="s">
        <v>3473</v>
      </c>
      <c r="B660" s="65" t="s">
        <v>3474</v>
      </c>
      <c r="C660" s="66" t="s">
        <v>142</v>
      </c>
      <c r="D660" s="66"/>
      <c r="E660" s="11">
        <v>80</v>
      </c>
      <c r="F660" s="66"/>
      <c r="G660" s="11">
        <v>2534</v>
      </c>
      <c r="H660" s="11"/>
      <c r="I660" s="66"/>
      <c r="J660" s="66" t="s">
        <v>255</v>
      </c>
      <c r="K660" s="11"/>
      <c r="L660" s="66"/>
      <c r="M660" s="66" t="s">
        <v>146</v>
      </c>
      <c r="N660" s="11"/>
      <c r="O660" s="66"/>
      <c r="P660" s="66" t="s">
        <v>3463</v>
      </c>
      <c r="Q660" s="11"/>
      <c r="R660" s="66"/>
      <c r="S660" s="66" t="s">
        <v>162</v>
      </c>
      <c r="T660" s="11"/>
      <c r="U660" s="66"/>
      <c r="V660" s="66" t="s">
        <v>2298</v>
      </c>
      <c r="W660" s="11">
        <v>20</v>
      </c>
      <c r="X660" s="66"/>
      <c r="Y660" s="66" t="s">
        <v>2299</v>
      </c>
      <c r="Z660" s="11">
        <v>20</v>
      </c>
      <c r="AA660" s="66"/>
      <c r="AB660" s="66" t="s">
        <v>2304</v>
      </c>
      <c r="AC660" s="11">
        <v>20</v>
      </c>
      <c r="AD660" s="66"/>
      <c r="AE660" s="66" t="s">
        <v>2301</v>
      </c>
      <c r="AF660" s="11">
        <v>20</v>
      </c>
      <c r="AG660" s="66"/>
      <c r="AH660" s="66" t="s">
        <v>2310</v>
      </c>
      <c r="AI660" s="11">
        <v>0</v>
      </c>
      <c r="AJ660" s="66"/>
      <c r="AK660" s="66"/>
      <c r="AL660" s="11"/>
      <c r="AM660" s="66"/>
    </row>
    <row r="661" spans="1:39" x14ac:dyDescent="0.25">
      <c r="A661" s="65" t="s">
        <v>3475</v>
      </c>
      <c r="B661" s="65" t="s">
        <v>3476</v>
      </c>
      <c r="C661" s="66" t="s">
        <v>142</v>
      </c>
      <c r="D661" s="66"/>
      <c r="E661" s="11">
        <v>60</v>
      </c>
      <c r="F661" s="66"/>
      <c r="G661" s="11">
        <v>2274</v>
      </c>
      <c r="H661" s="11"/>
      <c r="I661" s="66"/>
      <c r="J661" s="66" t="s">
        <v>2295</v>
      </c>
      <c r="K661" s="11"/>
      <c r="L661" s="66"/>
      <c r="M661" s="66" t="s">
        <v>146</v>
      </c>
      <c r="N661" s="11"/>
      <c r="O661" s="66"/>
      <c r="P661" s="66" t="s">
        <v>2443</v>
      </c>
      <c r="Q661" s="11"/>
      <c r="R661" s="66"/>
      <c r="S661" s="66" t="s">
        <v>162</v>
      </c>
      <c r="T661" s="11"/>
      <c r="U661" s="66"/>
      <c r="V661" s="66" t="s">
        <v>2298</v>
      </c>
      <c r="W661" s="11">
        <v>20</v>
      </c>
      <c r="X661" s="66"/>
      <c r="Y661" s="66" t="s">
        <v>2299</v>
      </c>
      <c r="Z661" s="11">
        <v>20</v>
      </c>
      <c r="AA661" s="66"/>
      <c r="AB661" s="66" t="s">
        <v>2304</v>
      </c>
      <c r="AC661" s="11">
        <v>20</v>
      </c>
      <c r="AD661" s="66"/>
      <c r="AE661" s="66" t="s">
        <v>2311</v>
      </c>
      <c r="AF661" s="11">
        <v>0</v>
      </c>
      <c r="AG661" s="66"/>
      <c r="AH661" s="66" t="s">
        <v>2310</v>
      </c>
      <c r="AI661" s="11">
        <v>0</v>
      </c>
      <c r="AJ661" s="66"/>
      <c r="AK661" s="66"/>
      <c r="AL661" s="11"/>
      <c r="AM661" s="66"/>
    </row>
    <row r="662" spans="1:39" x14ac:dyDescent="0.25">
      <c r="A662" s="65" t="s">
        <v>3477</v>
      </c>
      <c r="B662" s="65" t="s">
        <v>3478</v>
      </c>
      <c r="C662" s="66" t="s">
        <v>142</v>
      </c>
      <c r="D662" s="66"/>
      <c r="E662" s="11">
        <v>60</v>
      </c>
      <c r="F662" s="66"/>
      <c r="G662" s="11">
        <v>2219</v>
      </c>
      <c r="H662" s="11"/>
      <c r="I662" s="66"/>
      <c r="J662" s="66" t="s">
        <v>2295</v>
      </c>
      <c r="K662" s="11"/>
      <c r="L662" s="66"/>
      <c r="M662" s="66" t="s">
        <v>146</v>
      </c>
      <c r="N662" s="11"/>
      <c r="O662" s="66"/>
      <c r="P662" s="66" t="s">
        <v>3479</v>
      </c>
      <c r="Q662" s="11"/>
      <c r="R662" s="66"/>
      <c r="S662" s="66" t="s">
        <v>162</v>
      </c>
      <c r="T662" s="11"/>
      <c r="U662" s="66"/>
      <c r="V662" s="66" t="s">
        <v>2298</v>
      </c>
      <c r="W662" s="11">
        <v>20</v>
      </c>
      <c r="X662" s="66"/>
      <c r="Y662" s="66" t="s">
        <v>2299</v>
      </c>
      <c r="Z662" s="11">
        <v>20</v>
      </c>
      <c r="AA662" s="66"/>
      <c r="AB662" s="66" t="s">
        <v>2300</v>
      </c>
      <c r="AC662" s="11">
        <v>0</v>
      </c>
      <c r="AD662" s="66"/>
      <c r="AE662" s="66" t="s">
        <v>2301</v>
      </c>
      <c r="AF662" s="11">
        <v>20</v>
      </c>
      <c r="AG662" s="66"/>
      <c r="AH662" s="66" t="s">
        <v>2310</v>
      </c>
      <c r="AI662" s="11">
        <v>0</v>
      </c>
      <c r="AJ662" s="66"/>
      <c r="AK662" s="66"/>
      <c r="AL662" s="11"/>
      <c r="AM662" s="66"/>
    </row>
    <row r="663" spans="1:39" x14ac:dyDescent="0.25">
      <c r="A663" s="65" t="s">
        <v>3480</v>
      </c>
      <c r="B663" s="65" t="s">
        <v>3481</v>
      </c>
      <c r="C663" s="66" t="s">
        <v>142</v>
      </c>
      <c r="D663" s="66"/>
      <c r="E663" s="11">
        <v>100</v>
      </c>
      <c r="F663" s="66"/>
      <c r="G663" s="11">
        <v>2274</v>
      </c>
      <c r="H663" s="11"/>
      <c r="I663" s="66"/>
      <c r="J663" s="66" t="s">
        <v>2295</v>
      </c>
      <c r="K663" s="11"/>
      <c r="L663" s="66"/>
      <c r="M663" s="66" t="s">
        <v>146</v>
      </c>
      <c r="N663" s="11"/>
      <c r="O663" s="66"/>
      <c r="P663" s="66" t="s">
        <v>2443</v>
      </c>
      <c r="Q663" s="11"/>
      <c r="R663" s="66"/>
      <c r="S663" s="66" t="s">
        <v>162</v>
      </c>
      <c r="T663" s="11"/>
      <c r="U663" s="66"/>
      <c r="V663" s="66" t="s">
        <v>2298</v>
      </c>
      <c r="W663" s="11">
        <v>20</v>
      </c>
      <c r="X663" s="66"/>
      <c r="Y663" s="66" t="s">
        <v>2299</v>
      </c>
      <c r="Z663" s="11">
        <v>20</v>
      </c>
      <c r="AA663" s="66"/>
      <c r="AB663" s="66" t="s">
        <v>2304</v>
      </c>
      <c r="AC663" s="11">
        <v>20</v>
      </c>
      <c r="AD663" s="66"/>
      <c r="AE663" s="66" t="s">
        <v>2301</v>
      </c>
      <c r="AF663" s="11">
        <v>20</v>
      </c>
      <c r="AG663" s="66"/>
      <c r="AH663" s="66" t="s">
        <v>2302</v>
      </c>
      <c r="AI663" s="11">
        <v>20</v>
      </c>
      <c r="AJ663" s="66"/>
      <c r="AK663" s="66"/>
      <c r="AL663" s="11"/>
      <c r="AM663" s="66"/>
    </row>
    <row r="664" spans="1:39" x14ac:dyDescent="0.25">
      <c r="A664" s="65" t="s">
        <v>3482</v>
      </c>
      <c r="B664" s="65" t="s">
        <v>3483</v>
      </c>
      <c r="C664" s="66" t="s">
        <v>142</v>
      </c>
      <c r="D664" s="66"/>
      <c r="E664" s="11">
        <v>100</v>
      </c>
      <c r="F664" s="66"/>
      <c r="G664" s="11">
        <v>2534</v>
      </c>
      <c r="H664" s="11"/>
      <c r="I664" s="66"/>
      <c r="J664" s="66" t="s">
        <v>255</v>
      </c>
      <c r="K664" s="11"/>
      <c r="L664" s="66"/>
      <c r="M664" s="66" t="s">
        <v>146</v>
      </c>
      <c r="N664" s="11"/>
      <c r="O664" s="66"/>
      <c r="P664" s="66" t="s">
        <v>3463</v>
      </c>
      <c r="Q664" s="11"/>
      <c r="R664" s="66"/>
      <c r="S664" s="66" t="s">
        <v>2423</v>
      </c>
      <c r="T664" s="11"/>
      <c r="U664" s="66"/>
      <c r="V664" s="66" t="s">
        <v>2298</v>
      </c>
      <c r="W664" s="11">
        <v>20</v>
      </c>
      <c r="X664" s="66"/>
      <c r="Y664" s="66" t="s">
        <v>2299</v>
      </c>
      <c r="Z664" s="11">
        <v>20</v>
      </c>
      <c r="AA664" s="66"/>
      <c r="AB664" s="66" t="s">
        <v>2304</v>
      </c>
      <c r="AC664" s="11">
        <v>20</v>
      </c>
      <c r="AD664" s="66"/>
      <c r="AE664" s="66" t="s">
        <v>2301</v>
      </c>
      <c r="AF664" s="11">
        <v>20</v>
      </c>
      <c r="AG664" s="66"/>
      <c r="AH664" s="66" t="s">
        <v>2302</v>
      </c>
      <c r="AI664" s="11">
        <v>20</v>
      </c>
      <c r="AJ664" s="66"/>
      <c r="AK664" s="66"/>
      <c r="AL664" s="11"/>
      <c r="AM664" s="66"/>
    </row>
    <row r="665" spans="1:39" x14ac:dyDescent="0.25">
      <c r="A665" s="65" t="s">
        <v>3484</v>
      </c>
      <c r="B665" s="65" t="s">
        <v>3485</v>
      </c>
      <c r="C665" s="66" t="s">
        <v>142</v>
      </c>
      <c r="D665" s="66"/>
      <c r="E665" s="11">
        <v>60</v>
      </c>
      <c r="F665" s="66"/>
      <c r="G665" s="11">
        <v>2219</v>
      </c>
      <c r="H665" s="11"/>
      <c r="I665" s="66"/>
      <c r="J665" s="66" t="s">
        <v>2295</v>
      </c>
      <c r="K665" s="11"/>
      <c r="L665" s="66"/>
      <c r="M665" s="66" t="s">
        <v>146</v>
      </c>
      <c r="N665" s="11"/>
      <c r="O665" s="66"/>
      <c r="P665" s="66" t="s">
        <v>3486</v>
      </c>
      <c r="Q665" s="11"/>
      <c r="R665" s="66"/>
      <c r="S665" s="66" t="s">
        <v>284</v>
      </c>
      <c r="T665" s="11"/>
      <c r="U665" s="66"/>
      <c r="V665" s="66" t="s">
        <v>2298</v>
      </c>
      <c r="W665" s="11">
        <v>20</v>
      </c>
      <c r="X665" s="66"/>
      <c r="Y665" s="66" t="s">
        <v>2299</v>
      </c>
      <c r="Z665" s="11">
        <v>20</v>
      </c>
      <c r="AA665" s="66"/>
      <c r="AB665" s="66" t="s">
        <v>2300</v>
      </c>
      <c r="AC665" s="11">
        <v>0</v>
      </c>
      <c r="AD665" s="66"/>
      <c r="AE665" s="66" t="s">
        <v>2301</v>
      </c>
      <c r="AF665" s="11">
        <v>20</v>
      </c>
      <c r="AG665" s="66"/>
      <c r="AH665" s="66" t="s">
        <v>2310</v>
      </c>
      <c r="AI665" s="11">
        <v>0</v>
      </c>
      <c r="AJ665" s="66"/>
      <c r="AK665" s="66"/>
      <c r="AL665" s="11"/>
      <c r="AM665" s="66"/>
    </row>
    <row r="666" spans="1:39" x14ac:dyDescent="0.25">
      <c r="A666" s="65" t="s">
        <v>3487</v>
      </c>
      <c r="B666" s="65" t="s">
        <v>3488</v>
      </c>
      <c r="C666" s="66" t="s">
        <v>142</v>
      </c>
      <c r="D666" s="66"/>
      <c r="E666" s="11">
        <v>80</v>
      </c>
      <c r="F666" s="66"/>
      <c r="G666" s="11">
        <v>2219</v>
      </c>
      <c r="H666" s="11"/>
      <c r="I666" s="66"/>
      <c r="J666" s="66" t="s">
        <v>2295</v>
      </c>
      <c r="K666" s="11"/>
      <c r="L666" s="66"/>
      <c r="M666" s="66" t="s">
        <v>146</v>
      </c>
      <c r="N666" s="11"/>
      <c r="O666" s="66"/>
      <c r="P666" s="66" t="s">
        <v>3489</v>
      </c>
      <c r="Q666" s="11"/>
      <c r="R666" s="66"/>
      <c r="S666" s="66" t="s">
        <v>162</v>
      </c>
      <c r="T666" s="11"/>
      <c r="U666" s="66"/>
      <c r="V666" s="66" t="s">
        <v>2298</v>
      </c>
      <c r="W666" s="11">
        <v>20</v>
      </c>
      <c r="X666" s="66"/>
      <c r="Y666" s="66" t="s">
        <v>2299</v>
      </c>
      <c r="Z666" s="11">
        <v>20</v>
      </c>
      <c r="AA666" s="66"/>
      <c r="AB666" s="66" t="s">
        <v>2304</v>
      </c>
      <c r="AC666" s="11">
        <v>20</v>
      </c>
      <c r="AD666" s="66"/>
      <c r="AE666" s="66" t="s">
        <v>2301</v>
      </c>
      <c r="AF666" s="11">
        <v>20</v>
      </c>
      <c r="AG666" s="66"/>
      <c r="AH666" s="66" t="s">
        <v>2310</v>
      </c>
      <c r="AI666" s="11">
        <v>0</v>
      </c>
      <c r="AJ666" s="66"/>
      <c r="AK666" s="66"/>
      <c r="AL666" s="11"/>
      <c r="AM666" s="66"/>
    </row>
    <row r="667" spans="1:39" x14ac:dyDescent="0.25">
      <c r="A667" s="65" t="s">
        <v>3490</v>
      </c>
      <c r="B667" s="65" t="s">
        <v>3491</v>
      </c>
      <c r="C667" s="66" t="s">
        <v>142</v>
      </c>
      <c r="D667" s="66"/>
      <c r="E667" s="11">
        <v>40</v>
      </c>
      <c r="F667" s="66"/>
      <c r="G667" s="11">
        <v>2103</v>
      </c>
      <c r="H667" s="11"/>
      <c r="I667" s="66"/>
      <c r="J667" s="66" t="s">
        <v>2295</v>
      </c>
      <c r="K667" s="11"/>
      <c r="L667" s="66"/>
      <c r="M667" s="66" t="s">
        <v>257</v>
      </c>
      <c r="N667" s="11"/>
      <c r="O667" s="66"/>
      <c r="P667" s="66" t="s">
        <v>3492</v>
      </c>
      <c r="Q667" s="11"/>
      <c r="R667" s="66"/>
      <c r="S667" s="66" t="s">
        <v>935</v>
      </c>
      <c r="T667" s="11"/>
      <c r="U667" s="66"/>
      <c r="V667" s="66" t="s">
        <v>2298</v>
      </c>
      <c r="W667" s="11">
        <v>20</v>
      </c>
      <c r="X667" s="66"/>
      <c r="Y667" s="66" t="s">
        <v>2353</v>
      </c>
      <c r="Z667" s="11">
        <v>0</v>
      </c>
      <c r="AA667" s="66"/>
      <c r="AB667" s="66" t="s">
        <v>2304</v>
      </c>
      <c r="AC667" s="11">
        <v>20</v>
      </c>
      <c r="AD667" s="66"/>
      <c r="AE667" s="66" t="s">
        <v>2311</v>
      </c>
      <c r="AF667" s="11">
        <v>0</v>
      </c>
      <c r="AG667" s="66"/>
      <c r="AH667" s="66" t="s">
        <v>2312</v>
      </c>
      <c r="AI667" s="11">
        <v>0</v>
      </c>
      <c r="AJ667" s="66"/>
      <c r="AK667" s="66"/>
      <c r="AL667" s="11"/>
      <c r="AM667" s="66"/>
    </row>
    <row r="668" spans="1:39" x14ac:dyDescent="0.25">
      <c r="A668" s="65" t="s">
        <v>3493</v>
      </c>
      <c r="B668" s="65" t="s">
        <v>3494</v>
      </c>
      <c r="C668" s="66" t="s">
        <v>142</v>
      </c>
      <c r="D668" s="66"/>
      <c r="E668" s="11">
        <v>100</v>
      </c>
      <c r="F668" s="66"/>
      <c r="G668" s="11">
        <v>2274</v>
      </c>
      <c r="H668" s="11"/>
      <c r="I668" s="66"/>
      <c r="J668" s="66" t="s">
        <v>2295</v>
      </c>
      <c r="K668" s="11"/>
      <c r="L668" s="66"/>
      <c r="M668" s="66" t="s">
        <v>146</v>
      </c>
      <c r="N668" s="11"/>
      <c r="O668" s="66"/>
      <c r="P668" s="66" t="s">
        <v>2526</v>
      </c>
      <c r="Q668" s="11"/>
      <c r="R668" s="66"/>
      <c r="S668" s="66" t="s">
        <v>2307</v>
      </c>
      <c r="T668" s="11"/>
      <c r="U668" s="66"/>
      <c r="V668" s="66" t="s">
        <v>2298</v>
      </c>
      <c r="W668" s="11">
        <v>20</v>
      </c>
      <c r="X668" s="66"/>
      <c r="Y668" s="66" t="s">
        <v>2299</v>
      </c>
      <c r="Z668" s="11">
        <v>20</v>
      </c>
      <c r="AA668" s="66"/>
      <c r="AB668" s="66" t="s">
        <v>2304</v>
      </c>
      <c r="AC668" s="11">
        <v>20</v>
      </c>
      <c r="AD668" s="66"/>
      <c r="AE668" s="66" t="s">
        <v>2301</v>
      </c>
      <c r="AF668" s="11">
        <v>20</v>
      </c>
      <c r="AG668" s="66"/>
      <c r="AH668" s="66" t="s">
        <v>2302</v>
      </c>
      <c r="AI668" s="11">
        <v>20</v>
      </c>
      <c r="AJ668" s="66"/>
      <c r="AK668" s="66"/>
      <c r="AL668" s="11"/>
      <c r="AM668" s="66"/>
    </row>
    <row r="669" spans="1:39" x14ac:dyDescent="0.25">
      <c r="A669" s="65" t="s">
        <v>3495</v>
      </c>
      <c r="B669" s="65" t="s">
        <v>3496</v>
      </c>
      <c r="C669" s="66" t="s">
        <v>142</v>
      </c>
      <c r="D669" s="66"/>
      <c r="E669" s="11">
        <v>40</v>
      </c>
      <c r="F669" s="66"/>
      <c r="G669" s="11">
        <v>2274</v>
      </c>
      <c r="H669" s="11"/>
      <c r="I669" s="66"/>
      <c r="J669" s="66" t="s">
        <v>2295</v>
      </c>
      <c r="K669" s="11"/>
      <c r="L669" s="66"/>
      <c r="M669" s="66" t="s">
        <v>146</v>
      </c>
      <c r="N669" s="11"/>
      <c r="O669" s="66"/>
      <c r="P669" s="66" t="s">
        <v>2526</v>
      </c>
      <c r="Q669" s="11"/>
      <c r="R669" s="66"/>
      <c r="S669" s="66" t="s">
        <v>2307</v>
      </c>
      <c r="T669" s="11"/>
      <c r="U669" s="66"/>
      <c r="V669" s="66" t="s">
        <v>2298</v>
      </c>
      <c r="W669" s="11">
        <v>20</v>
      </c>
      <c r="X669" s="66"/>
      <c r="Y669" s="66" t="s">
        <v>2309</v>
      </c>
      <c r="Z669" s="11">
        <v>0</v>
      </c>
      <c r="AA669" s="66"/>
      <c r="AB669" s="66" t="s">
        <v>2304</v>
      </c>
      <c r="AC669" s="11">
        <v>20</v>
      </c>
      <c r="AD669" s="66"/>
      <c r="AE669" s="66" t="s">
        <v>2311</v>
      </c>
      <c r="AF669" s="11">
        <v>0</v>
      </c>
      <c r="AG669" s="66"/>
      <c r="AH669" s="66" t="s">
        <v>2312</v>
      </c>
      <c r="AI669" s="11">
        <v>0</v>
      </c>
      <c r="AJ669" s="66"/>
      <c r="AK669" s="66"/>
      <c r="AL669" s="11"/>
      <c r="AM669" s="66"/>
    </row>
    <row r="670" spans="1:39" x14ac:dyDescent="0.25">
      <c r="A670" s="65" t="s">
        <v>3497</v>
      </c>
      <c r="B670" s="65" t="s">
        <v>3498</v>
      </c>
      <c r="C670" s="66" t="s">
        <v>142</v>
      </c>
      <c r="D670" s="66"/>
      <c r="E670" s="11">
        <v>80</v>
      </c>
      <c r="F670" s="66"/>
      <c r="G670" s="11">
        <v>2103</v>
      </c>
      <c r="H670" s="11"/>
      <c r="I670" s="66"/>
      <c r="J670" s="66" t="s">
        <v>2295</v>
      </c>
      <c r="K670" s="11"/>
      <c r="L670" s="66"/>
      <c r="M670" s="66" t="s">
        <v>257</v>
      </c>
      <c r="N670" s="11"/>
      <c r="O670" s="66"/>
      <c r="P670" s="66" t="s">
        <v>3499</v>
      </c>
      <c r="Q670" s="11"/>
      <c r="R670" s="66"/>
      <c r="S670" s="66" t="s">
        <v>2418</v>
      </c>
      <c r="T670" s="11"/>
      <c r="U670" s="66"/>
      <c r="V670" s="66" t="s">
        <v>2298</v>
      </c>
      <c r="W670" s="11">
        <v>20</v>
      </c>
      <c r="X670" s="66"/>
      <c r="Y670" s="66" t="s">
        <v>2299</v>
      </c>
      <c r="Z670" s="11">
        <v>20</v>
      </c>
      <c r="AA670" s="66"/>
      <c r="AB670" s="66" t="s">
        <v>2300</v>
      </c>
      <c r="AC670" s="11">
        <v>0</v>
      </c>
      <c r="AD670" s="66"/>
      <c r="AE670" s="66" t="s">
        <v>2301</v>
      </c>
      <c r="AF670" s="11">
        <v>20</v>
      </c>
      <c r="AG670" s="66"/>
      <c r="AH670" s="66" t="s">
        <v>2302</v>
      </c>
      <c r="AI670" s="11">
        <v>20</v>
      </c>
      <c r="AJ670" s="66"/>
      <c r="AK670" s="66"/>
      <c r="AL670" s="11"/>
      <c r="AM670" s="66"/>
    </row>
    <row r="671" spans="1:39" x14ac:dyDescent="0.25">
      <c r="A671" s="65" t="s">
        <v>3500</v>
      </c>
      <c r="B671" s="65" t="s">
        <v>3501</v>
      </c>
      <c r="C671" s="66" t="s">
        <v>142</v>
      </c>
      <c r="D671" s="66"/>
      <c r="E671" s="11">
        <v>80</v>
      </c>
      <c r="F671" s="66"/>
      <c r="G671" s="11">
        <v>2534</v>
      </c>
      <c r="H671" s="11"/>
      <c r="I671" s="66"/>
      <c r="J671" s="66" t="s">
        <v>255</v>
      </c>
      <c r="K671" s="11"/>
      <c r="L671" s="66"/>
      <c r="M671" s="66" t="s">
        <v>146</v>
      </c>
      <c r="N671" s="11"/>
      <c r="O671" s="66"/>
      <c r="P671" s="66" t="s">
        <v>3463</v>
      </c>
      <c r="Q671" s="11"/>
      <c r="R671" s="66"/>
      <c r="S671" s="66" t="s">
        <v>162</v>
      </c>
      <c r="T671" s="11"/>
      <c r="U671" s="66"/>
      <c r="V671" s="66" t="s">
        <v>2298</v>
      </c>
      <c r="W671" s="11">
        <v>20</v>
      </c>
      <c r="X671" s="66"/>
      <c r="Y671" s="66" t="s">
        <v>2309</v>
      </c>
      <c r="Z671" s="11">
        <v>0</v>
      </c>
      <c r="AA671" s="66"/>
      <c r="AB671" s="66" t="s">
        <v>2304</v>
      </c>
      <c r="AC671" s="11">
        <v>20</v>
      </c>
      <c r="AD671" s="66"/>
      <c r="AE671" s="66" t="s">
        <v>2301</v>
      </c>
      <c r="AF671" s="11">
        <v>20</v>
      </c>
      <c r="AG671" s="66"/>
      <c r="AH671" s="66" t="s">
        <v>2302</v>
      </c>
      <c r="AI671" s="11">
        <v>20</v>
      </c>
      <c r="AJ671" s="66"/>
      <c r="AK671" s="66"/>
      <c r="AL671" s="11"/>
      <c r="AM671" s="66"/>
    </row>
    <row r="672" spans="1:39" x14ac:dyDescent="0.25">
      <c r="A672" s="65" t="s">
        <v>3502</v>
      </c>
      <c r="B672" s="65" t="s">
        <v>3503</v>
      </c>
      <c r="C672" s="66" t="s">
        <v>142</v>
      </c>
      <c r="D672" s="66"/>
      <c r="E672" s="11">
        <v>100</v>
      </c>
      <c r="F672" s="66"/>
      <c r="G672" s="11">
        <v>2305</v>
      </c>
      <c r="H672" s="11"/>
      <c r="I672" s="66"/>
      <c r="J672" s="66" t="s">
        <v>255</v>
      </c>
      <c r="K672" s="11"/>
      <c r="L672" s="66"/>
      <c r="M672" s="66" t="s">
        <v>336</v>
      </c>
      <c r="N672" s="11"/>
      <c r="O672" s="66"/>
      <c r="P672" s="66" t="s">
        <v>3504</v>
      </c>
      <c r="Q672" s="11"/>
      <c r="R672" s="66"/>
      <c r="S672" s="66" t="s">
        <v>2322</v>
      </c>
      <c r="T672" s="11"/>
      <c r="U672" s="66"/>
      <c r="V672" s="66" t="s">
        <v>2298</v>
      </c>
      <c r="W672" s="11">
        <v>20</v>
      </c>
      <c r="X672" s="66"/>
      <c r="Y672" s="66" t="s">
        <v>2299</v>
      </c>
      <c r="Z672" s="11">
        <v>20</v>
      </c>
      <c r="AA672" s="66"/>
      <c r="AB672" s="66" t="s">
        <v>2304</v>
      </c>
      <c r="AC672" s="11">
        <v>20</v>
      </c>
      <c r="AD672" s="66"/>
      <c r="AE672" s="66" t="s">
        <v>2301</v>
      </c>
      <c r="AF672" s="11">
        <v>20</v>
      </c>
      <c r="AG672" s="66"/>
      <c r="AH672" s="66" t="s">
        <v>2302</v>
      </c>
      <c r="AI672" s="11">
        <v>20</v>
      </c>
      <c r="AJ672" s="66"/>
      <c r="AK672" s="66" t="s">
        <v>836</v>
      </c>
      <c r="AL672" s="11"/>
      <c r="AM672" s="66"/>
    </row>
    <row r="673" spans="1:39" x14ac:dyDescent="0.25">
      <c r="A673" s="65" t="s">
        <v>3505</v>
      </c>
      <c r="B673" s="65" t="s">
        <v>3506</v>
      </c>
      <c r="C673" s="66" t="s">
        <v>142</v>
      </c>
      <c r="D673" s="66"/>
      <c r="E673" s="11">
        <v>100</v>
      </c>
      <c r="F673" s="66"/>
      <c r="G673" s="11">
        <v>2274</v>
      </c>
      <c r="H673" s="11"/>
      <c r="I673" s="66"/>
      <c r="J673" s="66" t="s">
        <v>2295</v>
      </c>
      <c r="K673" s="11"/>
      <c r="L673" s="66"/>
      <c r="M673" s="66" t="s">
        <v>146</v>
      </c>
      <c r="N673" s="11"/>
      <c r="O673" s="66"/>
      <c r="P673" s="66" t="s">
        <v>2646</v>
      </c>
      <c r="Q673" s="11"/>
      <c r="R673" s="66"/>
      <c r="S673" s="66" t="s">
        <v>162</v>
      </c>
      <c r="T673" s="11"/>
      <c r="U673" s="66"/>
      <c r="V673" s="66" t="s">
        <v>2298</v>
      </c>
      <c r="W673" s="11">
        <v>20</v>
      </c>
      <c r="X673" s="66"/>
      <c r="Y673" s="66" t="s">
        <v>2299</v>
      </c>
      <c r="Z673" s="11">
        <v>20</v>
      </c>
      <c r="AA673" s="66"/>
      <c r="AB673" s="66" t="s">
        <v>2304</v>
      </c>
      <c r="AC673" s="11">
        <v>20</v>
      </c>
      <c r="AD673" s="66"/>
      <c r="AE673" s="66" t="s">
        <v>2301</v>
      </c>
      <c r="AF673" s="11">
        <v>20</v>
      </c>
      <c r="AG673" s="66"/>
      <c r="AH673" s="66" t="s">
        <v>2302</v>
      </c>
      <c r="AI673" s="11">
        <v>20</v>
      </c>
      <c r="AJ673" s="66"/>
      <c r="AK673" s="66"/>
      <c r="AL673" s="11"/>
      <c r="AM673" s="66"/>
    </row>
    <row r="674" spans="1:39" x14ac:dyDescent="0.25">
      <c r="A674" s="65">
        <v>43110.391550925924</v>
      </c>
      <c r="B674" s="65">
        <v>43110.40215277778</v>
      </c>
      <c r="C674" s="66" t="s">
        <v>142</v>
      </c>
      <c r="D674" s="66"/>
      <c r="E674" s="11">
        <v>80</v>
      </c>
      <c r="F674" s="66"/>
      <c r="G674" s="11">
        <v>2131</v>
      </c>
      <c r="H674" s="11"/>
      <c r="I674" s="66"/>
      <c r="J674" s="66" t="s">
        <v>255</v>
      </c>
      <c r="K674" s="11"/>
      <c r="L674" s="66"/>
      <c r="M674" s="66" t="s">
        <v>146</v>
      </c>
      <c r="N674" s="11"/>
      <c r="O674" s="66"/>
      <c r="P674" s="66" t="s">
        <v>3507</v>
      </c>
      <c r="Q674" s="11"/>
      <c r="R674" s="66"/>
      <c r="S674" s="66" t="s">
        <v>2406</v>
      </c>
      <c r="T674" s="11"/>
      <c r="U674" s="66"/>
      <c r="V674" s="66" t="s">
        <v>2298</v>
      </c>
      <c r="W674" s="11">
        <v>20</v>
      </c>
      <c r="X674" s="66"/>
      <c r="Y674" s="66" t="s">
        <v>2299</v>
      </c>
      <c r="Z674" s="11">
        <v>20</v>
      </c>
      <c r="AA674" s="66"/>
      <c r="AB674" s="66" t="s">
        <v>2304</v>
      </c>
      <c r="AC674" s="11">
        <v>20</v>
      </c>
      <c r="AD674" s="66"/>
      <c r="AE674" s="66" t="s">
        <v>2311</v>
      </c>
      <c r="AF674" s="11">
        <v>0</v>
      </c>
      <c r="AG674" s="66"/>
      <c r="AH674" s="66" t="s">
        <v>2302</v>
      </c>
      <c r="AI674" s="11">
        <v>20</v>
      </c>
      <c r="AJ674" s="66"/>
      <c r="AK674" s="66"/>
      <c r="AL674" s="11"/>
      <c r="AM674" s="66"/>
    </row>
    <row r="675" spans="1:39" x14ac:dyDescent="0.25">
      <c r="A675" s="65">
        <v>43110.403182870374</v>
      </c>
      <c r="B675" s="65">
        <v>43110.411874999998</v>
      </c>
      <c r="C675" s="66" t="s">
        <v>142</v>
      </c>
      <c r="D675" s="66"/>
      <c r="E675" s="11">
        <v>40</v>
      </c>
      <c r="F675" s="66"/>
      <c r="G675" s="11">
        <v>2131</v>
      </c>
      <c r="H675" s="11"/>
      <c r="I675" s="66"/>
      <c r="J675" s="66" t="s">
        <v>255</v>
      </c>
      <c r="K675" s="11"/>
      <c r="L675" s="66"/>
      <c r="M675" s="66" t="s">
        <v>146</v>
      </c>
      <c r="N675" s="11"/>
      <c r="O675" s="66"/>
      <c r="P675" s="66" t="s">
        <v>3508</v>
      </c>
      <c r="Q675" s="11"/>
      <c r="R675" s="66"/>
      <c r="S675" s="66" t="s">
        <v>2406</v>
      </c>
      <c r="T675" s="11"/>
      <c r="U675" s="66"/>
      <c r="V675" s="66" t="s">
        <v>2298</v>
      </c>
      <c r="W675" s="11">
        <v>20</v>
      </c>
      <c r="X675" s="66"/>
      <c r="Y675" s="66" t="s">
        <v>2309</v>
      </c>
      <c r="Z675" s="11">
        <v>0</v>
      </c>
      <c r="AA675" s="66"/>
      <c r="AB675" s="66" t="s">
        <v>2304</v>
      </c>
      <c r="AC675" s="11">
        <v>20</v>
      </c>
      <c r="AD675" s="66"/>
      <c r="AE675" s="66" t="s">
        <v>2311</v>
      </c>
      <c r="AF675" s="11">
        <v>0</v>
      </c>
      <c r="AG675" s="66"/>
      <c r="AH675" s="66" t="s">
        <v>2312</v>
      </c>
      <c r="AI675" s="11">
        <v>0</v>
      </c>
      <c r="AJ675" s="66"/>
      <c r="AK675" s="66"/>
      <c r="AL675" s="11"/>
      <c r="AM675" s="66"/>
    </row>
    <row r="676" spans="1:39" x14ac:dyDescent="0.25">
      <c r="A676" s="65">
        <v>43110.419004629628</v>
      </c>
      <c r="B676" s="65">
        <v>43110.421342592592</v>
      </c>
      <c r="C676" s="66" t="s">
        <v>142</v>
      </c>
      <c r="D676" s="66"/>
      <c r="E676" s="11">
        <v>40</v>
      </c>
      <c r="F676" s="66"/>
      <c r="G676" s="11">
        <v>2131</v>
      </c>
      <c r="H676" s="11"/>
      <c r="I676" s="66"/>
      <c r="J676" s="66" t="s">
        <v>255</v>
      </c>
      <c r="K676" s="11"/>
      <c r="L676" s="66"/>
      <c r="M676" s="66" t="s">
        <v>146</v>
      </c>
      <c r="N676" s="11"/>
      <c r="O676" s="66"/>
      <c r="P676" s="66" t="s">
        <v>3509</v>
      </c>
      <c r="Q676" s="11"/>
      <c r="R676" s="66"/>
      <c r="S676" s="66" t="s">
        <v>2337</v>
      </c>
      <c r="T676" s="11"/>
      <c r="U676" s="66"/>
      <c r="V676" s="66" t="s">
        <v>2298</v>
      </c>
      <c r="W676" s="11">
        <v>20</v>
      </c>
      <c r="X676" s="66"/>
      <c r="Y676" s="66" t="s">
        <v>2309</v>
      </c>
      <c r="Z676" s="11">
        <v>0</v>
      </c>
      <c r="AA676" s="66"/>
      <c r="AB676" s="66" t="s">
        <v>2300</v>
      </c>
      <c r="AC676" s="11">
        <v>0</v>
      </c>
      <c r="AD676" s="66"/>
      <c r="AE676" s="66" t="s">
        <v>2311</v>
      </c>
      <c r="AF676" s="11">
        <v>0</v>
      </c>
      <c r="AG676" s="66"/>
      <c r="AH676" s="66" t="s">
        <v>2302</v>
      </c>
      <c r="AI676" s="11">
        <v>20</v>
      </c>
      <c r="AJ676" s="66"/>
      <c r="AK676" s="66"/>
      <c r="AL676" s="11"/>
      <c r="AM676" s="66"/>
    </row>
    <row r="677" spans="1:39" x14ac:dyDescent="0.25">
      <c r="A677" s="65">
        <v>43110.431481481479</v>
      </c>
      <c r="B677" s="65">
        <v>43110.436944444446</v>
      </c>
      <c r="C677" s="66" t="s">
        <v>142</v>
      </c>
      <c r="D677" s="66"/>
      <c r="E677" s="11">
        <v>40</v>
      </c>
      <c r="F677" s="66"/>
      <c r="G677" s="11">
        <v>2131</v>
      </c>
      <c r="H677" s="11"/>
      <c r="I677" s="66"/>
      <c r="J677" s="66" t="s">
        <v>255</v>
      </c>
      <c r="K677" s="11"/>
      <c r="L677" s="66"/>
      <c r="M677" s="66" t="s">
        <v>146</v>
      </c>
      <c r="N677" s="11"/>
      <c r="O677" s="66"/>
      <c r="P677" s="66" t="s">
        <v>3510</v>
      </c>
      <c r="Q677" s="11"/>
      <c r="R677" s="66"/>
      <c r="S677" s="66" t="s">
        <v>2418</v>
      </c>
      <c r="T677" s="11"/>
      <c r="U677" s="66"/>
      <c r="V677" s="66" t="s">
        <v>2298</v>
      </c>
      <c r="W677" s="11">
        <v>20</v>
      </c>
      <c r="X677" s="66"/>
      <c r="Y677" s="66" t="s">
        <v>2309</v>
      </c>
      <c r="Z677" s="11">
        <v>0</v>
      </c>
      <c r="AA677" s="66"/>
      <c r="AB677" s="66" t="s">
        <v>2300</v>
      </c>
      <c r="AC677" s="11">
        <v>0</v>
      </c>
      <c r="AD677" s="66"/>
      <c r="AE677" s="66" t="s">
        <v>2301</v>
      </c>
      <c r="AF677" s="11">
        <v>20</v>
      </c>
      <c r="AG677" s="66"/>
      <c r="AH677" s="66" t="s">
        <v>2312</v>
      </c>
      <c r="AI677" s="11">
        <v>0</v>
      </c>
      <c r="AJ677" s="66"/>
      <c r="AK677" s="66"/>
      <c r="AL677" s="11"/>
      <c r="AM677" s="66"/>
    </row>
    <row r="678" spans="1:39" x14ac:dyDescent="0.25">
      <c r="A678" s="65">
        <v>43110.446273148147</v>
      </c>
      <c r="B678" s="65">
        <v>43110.450891203705</v>
      </c>
      <c r="C678" s="66" t="s">
        <v>142</v>
      </c>
      <c r="D678" s="66"/>
      <c r="E678" s="11">
        <v>60</v>
      </c>
      <c r="F678" s="66"/>
      <c r="G678" s="11">
        <v>2131</v>
      </c>
      <c r="H678" s="11"/>
      <c r="I678" s="66"/>
      <c r="J678" s="66" t="s">
        <v>255</v>
      </c>
      <c r="K678" s="11"/>
      <c r="L678" s="66"/>
      <c r="M678" s="66" t="s">
        <v>146</v>
      </c>
      <c r="N678" s="11"/>
      <c r="O678" s="66"/>
      <c r="P678" s="66" t="s">
        <v>3511</v>
      </c>
      <c r="Q678" s="11"/>
      <c r="R678" s="66"/>
      <c r="S678" s="66" t="s">
        <v>2324</v>
      </c>
      <c r="T678" s="11"/>
      <c r="U678" s="66"/>
      <c r="V678" s="66" t="s">
        <v>2298</v>
      </c>
      <c r="W678" s="11">
        <v>20</v>
      </c>
      <c r="X678" s="66"/>
      <c r="Y678" s="66" t="s">
        <v>2309</v>
      </c>
      <c r="Z678" s="11">
        <v>0</v>
      </c>
      <c r="AA678" s="66"/>
      <c r="AB678" s="66" t="s">
        <v>2304</v>
      </c>
      <c r="AC678" s="11">
        <v>20</v>
      </c>
      <c r="AD678" s="66"/>
      <c r="AE678" s="66" t="s">
        <v>2301</v>
      </c>
      <c r="AF678" s="11">
        <v>20</v>
      </c>
      <c r="AG678" s="66"/>
      <c r="AH678" s="66" t="s">
        <v>2310</v>
      </c>
      <c r="AI678" s="11">
        <v>0</v>
      </c>
      <c r="AJ678" s="66"/>
      <c r="AK678" s="66"/>
      <c r="AL678" s="11"/>
      <c r="AM678" s="66"/>
    </row>
    <row r="679" spans="1:39" x14ac:dyDescent="0.25">
      <c r="A679" s="65">
        <v>43110.451168981483</v>
      </c>
      <c r="B679" s="65">
        <v>43110.459618055553</v>
      </c>
      <c r="C679" s="66" t="s">
        <v>142</v>
      </c>
      <c r="D679" s="66"/>
      <c r="E679" s="11">
        <v>60</v>
      </c>
      <c r="F679" s="66"/>
      <c r="G679" s="11">
        <v>2131</v>
      </c>
      <c r="H679" s="11"/>
      <c r="I679" s="66"/>
      <c r="J679" s="66" t="s">
        <v>255</v>
      </c>
      <c r="K679" s="11"/>
      <c r="L679" s="66"/>
      <c r="M679" s="66" t="s">
        <v>146</v>
      </c>
      <c r="N679" s="11"/>
      <c r="O679" s="66"/>
      <c r="P679" s="66" t="s">
        <v>3512</v>
      </c>
      <c r="Q679" s="11"/>
      <c r="R679" s="66"/>
      <c r="S679" s="66" t="s">
        <v>162</v>
      </c>
      <c r="T679" s="11"/>
      <c r="U679" s="66"/>
      <c r="V679" s="66" t="s">
        <v>2298</v>
      </c>
      <c r="W679" s="11">
        <v>20</v>
      </c>
      <c r="X679" s="66"/>
      <c r="Y679" s="66" t="s">
        <v>2299</v>
      </c>
      <c r="Z679" s="11">
        <v>20</v>
      </c>
      <c r="AA679" s="66"/>
      <c r="AB679" s="66" t="s">
        <v>2300</v>
      </c>
      <c r="AC679" s="11">
        <v>0</v>
      </c>
      <c r="AD679" s="66"/>
      <c r="AE679" s="66" t="s">
        <v>2311</v>
      </c>
      <c r="AF679" s="11">
        <v>0</v>
      </c>
      <c r="AG679" s="66"/>
      <c r="AH679" s="66" t="s">
        <v>2302</v>
      </c>
      <c r="AI679" s="11">
        <v>20</v>
      </c>
      <c r="AJ679" s="66"/>
      <c r="AK679" s="66"/>
      <c r="AL679" s="11"/>
      <c r="AM679" s="66"/>
    </row>
    <row r="680" spans="1:39" x14ac:dyDescent="0.25">
      <c r="A680" s="65">
        <v>43110.466157407405</v>
      </c>
      <c r="B680" s="65">
        <v>43110.468530092592</v>
      </c>
      <c r="C680" s="66" t="s">
        <v>142</v>
      </c>
      <c r="D680" s="66"/>
      <c r="E680" s="11">
        <v>80</v>
      </c>
      <c r="F680" s="66"/>
      <c r="G680" s="11">
        <v>2131</v>
      </c>
      <c r="H680" s="11"/>
      <c r="I680" s="66"/>
      <c r="J680" s="66" t="s">
        <v>255</v>
      </c>
      <c r="K680" s="11"/>
      <c r="L680" s="66"/>
      <c r="M680" s="66" t="s">
        <v>146</v>
      </c>
      <c r="N680" s="11"/>
      <c r="O680" s="66"/>
      <c r="P680" s="66" t="s">
        <v>2306</v>
      </c>
      <c r="Q680" s="11"/>
      <c r="R680" s="66"/>
      <c r="S680" s="66" t="s">
        <v>2604</v>
      </c>
      <c r="T680" s="11"/>
      <c r="U680" s="66"/>
      <c r="V680" s="66" t="s">
        <v>2298</v>
      </c>
      <c r="W680" s="11">
        <v>20</v>
      </c>
      <c r="X680" s="66"/>
      <c r="Y680" s="66" t="s">
        <v>2309</v>
      </c>
      <c r="Z680" s="11">
        <v>0</v>
      </c>
      <c r="AA680" s="66"/>
      <c r="AB680" s="66" t="s">
        <v>2304</v>
      </c>
      <c r="AC680" s="11">
        <v>20</v>
      </c>
      <c r="AD680" s="66"/>
      <c r="AE680" s="66" t="s">
        <v>2301</v>
      </c>
      <c r="AF680" s="11">
        <v>20</v>
      </c>
      <c r="AG680" s="66"/>
      <c r="AH680" s="66" t="s">
        <v>2302</v>
      </c>
      <c r="AI680" s="11">
        <v>20</v>
      </c>
      <c r="AJ680" s="66"/>
      <c r="AK680" s="66"/>
      <c r="AL680" s="11"/>
      <c r="AM680" s="66"/>
    </row>
    <row r="681" spans="1:39" x14ac:dyDescent="0.25">
      <c r="A681" s="65">
        <v>43110.468622685185</v>
      </c>
      <c r="B681" s="65">
        <v>43110.471863425926</v>
      </c>
      <c r="C681" s="66" t="s">
        <v>142</v>
      </c>
      <c r="D681" s="66"/>
      <c r="E681" s="11">
        <v>60</v>
      </c>
      <c r="F681" s="66"/>
      <c r="G681" s="11">
        <v>2131</v>
      </c>
      <c r="H681" s="11"/>
      <c r="I681" s="66"/>
      <c r="J681" s="66" t="s">
        <v>2295</v>
      </c>
      <c r="K681" s="11"/>
      <c r="L681" s="66"/>
      <c r="M681" s="66" t="s">
        <v>146</v>
      </c>
      <c r="N681" s="11"/>
      <c r="O681" s="66"/>
      <c r="P681" s="66" t="s">
        <v>2306</v>
      </c>
      <c r="Q681" s="11"/>
      <c r="R681" s="66"/>
      <c r="S681" s="66" t="s">
        <v>2549</v>
      </c>
      <c r="T681" s="11"/>
      <c r="U681" s="66"/>
      <c r="V681" s="66" t="s">
        <v>2298</v>
      </c>
      <c r="W681" s="11">
        <v>20</v>
      </c>
      <c r="X681" s="66"/>
      <c r="Y681" s="66" t="s">
        <v>2299</v>
      </c>
      <c r="Z681" s="11">
        <v>20</v>
      </c>
      <c r="AA681" s="66"/>
      <c r="AB681" s="66" t="s">
        <v>2300</v>
      </c>
      <c r="AC681" s="11">
        <v>0</v>
      </c>
      <c r="AD681" s="66"/>
      <c r="AE681" s="66" t="s">
        <v>2311</v>
      </c>
      <c r="AF681" s="11">
        <v>0</v>
      </c>
      <c r="AG681" s="66"/>
      <c r="AH681" s="66" t="s">
        <v>2302</v>
      </c>
      <c r="AI681" s="11">
        <v>20</v>
      </c>
      <c r="AJ681" s="66"/>
      <c r="AK681" s="66"/>
      <c r="AL681" s="11"/>
      <c r="AM681" s="66"/>
    </row>
    <row r="682" spans="1:39" x14ac:dyDescent="0.25">
      <c r="A682" s="65">
        <v>43110.474143518521</v>
      </c>
      <c r="B682" s="65">
        <v>43110.48060185185</v>
      </c>
      <c r="C682" s="66" t="s">
        <v>142</v>
      </c>
      <c r="D682" s="66"/>
      <c r="E682" s="11">
        <v>40</v>
      </c>
      <c r="F682" s="66"/>
      <c r="G682" s="11">
        <v>2131</v>
      </c>
      <c r="H682" s="11"/>
      <c r="I682" s="66"/>
      <c r="J682" s="66" t="s">
        <v>255</v>
      </c>
      <c r="K682" s="11"/>
      <c r="L682" s="66"/>
      <c r="M682" s="66" t="s">
        <v>146</v>
      </c>
      <c r="N682" s="11"/>
      <c r="O682" s="66"/>
      <c r="P682" s="66" t="s">
        <v>3513</v>
      </c>
      <c r="Q682" s="11"/>
      <c r="R682" s="66"/>
      <c r="S682" s="66" t="s">
        <v>2322</v>
      </c>
      <c r="T682" s="11"/>
      <c r="U682" s="66"/>
      <c r="V682" s="66" t="s">
        <v>2373</v>
      </c>
      <c r="W682" s="11">
        <v>0</v>
      </c>
      <c r="X682" s="66"/>
      <c r="Y682" s="66" t="s">
        <v>2309</v>
      </c>
      <c r="Z682" s="11">
        <v>0</v>
      </c>
      <c r="AA682" s="66"/>
      <c r="AB682" s="66" t="s">
        <v>2304</v>
      </c>
      <c r="AC682" s="11">
        <v>20</v>
      </c>
      <c r="AD682" s="66"/>
      <c r="AE682" s="66" t="s">
        <v>2311</v>
      </c>
      <c r="AF682" s="11">
        <v>0</v>
      </c>
      <c r="AG682" s="66"/>
      <c r="AH682" s="66" t="s">
        <v>2302</v>
      </c>
      <c r="AI682" s="11">
        <v>20</v>
      </c>
      <c r="AJ682" s="66"/>
      <c r="AK682" s="66"/>
      <c r="AL682" s="11"/>
      <c r="AM682" s="66"/>
    </row>
    <row r="683" spans="1:39" x14ac:dyDescent="0.25">
      <c r="A683" s="65">
        <v>43110.481111111112</v>
      </c>
      <c r="B683" s="65">
        <v>43110.484155092592</v>
      </c>
      <c r="C683" s="66" t="s">
        <v>142</v>
      </c>
      <c r="D683" s="66"/>
      <c r="E683" s="11">
        <v>40</v>
      </c>
      <c r="F683" s="66"/>
      <c r="G683" s="11">
        <v>2131</v>
      </c>
      <c r="H683" s="11"/>
      <c r="I683" s="66"/>
      <c r="J683" s="66" t="s">
        <v>255</v>
      </c>
      <c r="K683" s="11"/>
      <c r="L683" s="66"/>
      <c r="M683" s="66" t="s">
        <v>146</v>
      </c>
      <c r="N683" s="11"/>
      <c r="O683" s="66"/>
      <c r="P683" s="66" t="s">
        <v>3514</v>
      </c>
      <c r="Q683" s="11"/>
      <c r="R683" s="66"/>
      <c r="S683" s="66" t="s">
        <v>162</v>
      </c>
      <c r="T683" s="11"/>
      <c r="U683" s="66"/>
      <c r="V683" s="66" t="s">
        <v>2298</v>
      </c>
      <c r="W683" s="11">
        <v>20</v>
      </c>
      <c r="X683" s="66"/>
      <c r="Y683" s="66" t="s">
        <v>2353</v>
      </c>
      <c r="Z683" s="11">
        <v>0</v>
      </c>
      <c r="AA683" s="66"/>
      <c r="AB683" s="66" t="s">
        <v>2304</v>
      </c>
      <c r="AC683" s="11">
        <v>20</v>
      </c>
      <c r="AD683" s="66"/>
      <c r="AE683" s="66" t="s">
        <v>2311</v>
      </c>
      <c r="AF683" s="11">
        <v>0</v>
      </c>
      <c r="AG683" s="66"/>
      <c r="AH683" s="66" t="s">
        <v>2312</v>
      </c>
      <c r="AI683" s="11">
        <v>0</v>
      </c>
      <c r="AJ683" s="66"/>
      <c r="AK683" s="66"/>
      <c r="AL683" s="11"/>
      <c r="AM683" s="66"/>
    </row>
    <row r="684" spans="1:39" x14ac:dyDescent="0.25">
      <c r="A684" s="65">
        <v>43383.351805555554</v>
      </c>
      <c r="B684" s="65">
        <v>43383.357789351852</v>
      </c>
      <c r="C684" s="66" t="s">
        <v>142</v>
      </c>
      <c r="D684" s="66"/>
      <c r="E684" s="11">
        <v>80</v>
      </c>
      <c r="F684" s="66"/>
      <c r="G684" s="11">
        <v>2401</v>
      </c>
      <c r="H684" s="11"/>
      <c r="I684" s="66"/>
      <c r="J684" s="66" t="s">
        <v>2295</v>
      </c>
      <c r="K684" s="11"/>
      <c r="L684" s="66"/>
      <c r="M684" s="66" t="s">
        <v>168</v>
      </c>
      <c r="N684" s="11"/>
      <c r="O684" s="66"/>
      <c r="P684" s="66" t="s">
        <v>2405</v>
      </c>
      <c r="Q684" s="11"/>
      <c r="R684" s="66"/>
      <c r="S684" s="66" t="s">
        <v>2418</v>
      </c>
      <c r="T684" s="11"/>
      <c r="U684" s="66"/>
      <c r="V684" s="66" t="s">
        <v>2298</v>
      </c>
      <c r="W684" s="11">
        <v>20</v>
      </c>
      <c r="X684" s="66"/>
      <c r="Y684" s="66" t="s">
        <v>2299</v>
      </c>
      <c r="Z684" s="11">
        <v>20</v>
      </c>
      <c r="AA684" s="66"/>
      <c r="AB684" s="66" t="s">
        <v>2304</v>
      </c>
      <c r="AC684" s="11">
        <v>20</v>
      </c>
      <c r="AD684" s="66"/>
      <c r="AE684" s="66" t="s">
        <v>2311</v>
      </c>
      <c r="AF684" s="11">
        <v>0</v>
      </c>
      <c r="AG684" s="66"/>
      <c r="AH684" s="66" t="s">
        <v>2302</v>
      </c>
      <c r="AI684" s="11">
        <v>20</v>
      </c>
      <c r="AJ684" s="66"/>
      <c r="AK684" s="66"/>
      <c r="AL684" s="11"/>
      <c r="AM684" s="66"/>
    </row>
    <row r="685" spans="1:39" x14ac:dyDescent="0.25">
      <c r="A685" s="65">
        <v>43383.357881944445</v>
      </c>
      <c r="B685" s="65">
        <v>43383.358483796299</v>
      </c>
      <c r="C685" s="66" t="s">
        <v>142</v>
      </c>
      <c r="D685" s="66"/>
      <c r="E685" s="11">
        <v>80</v>
      </c>
      <c r="F685" s="66"/>
      <c r="G685" s="11">
        <v>2401</v>
      </c>
      <c r="H685" s="11"/>
      <c r="I685" s="66"/>
      <c r="J685" s="66" t="s">
        <v>2295</v>
      </c>
      <c r="K685" s="11"/>
      <c r="L685" s="66"/>
      <c r="M685" s="66" t="s">
        <v>168</v>
      </c>
      <c r="N685" s="11"/>
      <c r="O685" s="66"/>
      <c r="P685" s="66" t="s">
        <v>2405</v>
      </c>
      <c r="Q685" s="11"/>
      <c r="R685" s="66"/>
      <c r="S685" s="66" t="s">
        <v>2418</v>
      </c>
      <c r="T685" s="11"/>
      <c r="U685" s="66"/>
      <c r="V685" s="66" t="s">
        <v>2298</v>
      </c>
      <c r="W685" s="11">
        <v>20</v>
      </c>
      <c r="X685" s="66"/>
      <c r="Y685" s="66" t="s">
        <v>2299</v>
      </c>
      <c r="Z685" s="11">
        <v>20</v>
      </c>
      <c r="AA685" s="66"/>
      <c r="AB685" s="66" t="s">
        <v>2304</v>
      </c>
      <c r="AC685" s="11">
        <v>20</v>
      </c>
      <c r="AD685" s="66"/>
      <c r="AE685" s="66" t="s">
        <v>2311</v>
      </c>
      <c r="AF685" s="11">
        <v>0</v>
      </c>
      <c r="AG685" s="66"/>
      <c r="AH685" s="66" t="s">
        <v>2302</v>
      </c>
      <c r="AI685" s="11">
        <v>20</v>
      </c>
      <c r="AJ685" s="66"/>
      <c r="AK685" s="66"/>
      <c r="AL685" s="11"/>
      <c r="AM685" s="66"/>
    </row>
    <row r="686" spans="1:39" x14ac:dyDescent="0.25">
      <c r="A686" s="65">
        <v>43383.359224537038</v>
      </c>
      <c r="B686" s="65">
        <v>43383.360081018516</v>
      </c>
      <c r="C686" s="66" t="s">
        <v>142</v>
      </c>
      <c r="D686" s="66"/>
      <c r="E686" s="11">
        <v>60</v>
      </c>
      <c r="F686" s="66"/>
      <c r="G686" s="11">
        <v>2401</v>
      </c>
      <c r="H686" s="11"/>
      <c r="I686" s="66"/>
      <c r="J686" s="66" t="s">
        <v>2295</v>
      </c>
      <c r="K686" s="11"/>
      <c r="L686" s="66"/>
      <c r="M686" s="66" t="s">
        <v>168</v>
      </c>
      <c r="N686" s="11"/>
      <c r="O686" s="66"/>
      <c r="P686" s="66" t="s">
        <v>2484</v>
      </c>
      <c r="Q686" s="11"/>
      <c r="R686" s="66"/>
      <c r="S686" s="66" t="s">
        <v>2418</v>
      </c>
      <c r="T686" s="11"/>
      <c r="U686" s="66"/>
      <c r="V686" s="66" t="s">
        <v>2298</v>
      </c>
      <c r="W686" s="11">
        <v>20</v>
      </c>
      <c r="X686" s="66"/>
      <c r="Y686" s="66" t="s">
        <v>2309</v>
      </c>
      <c r="Z686" s="11">
        <v>0</v>
      </c>
      <c r="AA686" s="66"/>
      <c r="AB686" s="66" t="s">
        <v>2304</v>
      </c>
      <c r="AC686" s="11">
        <v>20</v>
      </c>
      <c r="AD686" s="66"/>
      <c r="AE686" s="66" t="s">
        <v>2311</v>
      </c>
      <c r="AF686" s="11">
        <v>0</v>
      </c>
      <c r="AG686" s="66"/>
      <c r="AH686" s="66" t="s">
        <v>2302</v>
      </c>
      <c r="AI686" s="11">
        <v>20</v>
      </c>
      <c r="AJ686" s="66"/>
      <c r="AK686" s="66"/>
      <c r="AL686" s="11"/>
      <c r="AM686" s="66"/>
    </row>
    <row r="687" spans="1:39" x14ac:dyDescent="0.25">
      <c r="A687" s="65">
        <v>43383.360115740739</v>
      </c>
      <c r="B687" s="65">
        <v>43383.360717592594</v>
      </c>
      <c r="C687" s="66" t="s">
        <v>142</v>
      </c>
      <c r="D687" s="66"/>
      <c r="E687" s="11">
        <v>60</v>
      </c>
      <c r="F687" s="66"/>
      <c r="G687" s="11">
        <v>2401</v>
      </c>
      <c r="H687" s="11"/>
      <c r="I687" s="66"/>
      <c r="J687" s="66" t="s">
        <v>2295</v>
      </c>
      <c r="K687" s="11"/>
      <c r="L687" s="66"/>
      <c r="M687" s="66" t="s">
        <v>168</v>
      </c>
      <c r="N687" s="11"/>
      <c r="O687" s="66"/>
      <c r="P687" s="66" t="s">
        <v>2484</v>
      </c>
      <c r="Q687" s="11"/>
      <c r="R687" s="66"/>
      <c r="S687" s="66" t="s">
        <v>2418</v>
      </c>
      <c r="T687" s="11"/>
      <c r="U687" s="66"/>
      <c r="V687" s="66" t="s">
        <v>2298</v>
      </c>
      <c r="W687" s="11">
        <v>20</v>
      </c>
      <c r="X687" s="66"/>
      <c r="Y687" s="66" t="s">
        <v>2299</v>
      </c>
      <c r="Z687" s="11">
        <v>20</v>
      </c>
      <c r="AA687" s="66"/>
      <c r="AB687" s="66" t="s">
        <v>2304</v>
      </c>
      <c r="AC687" s="11">
        <v>20</v>
      </c>
      <c r="AD687" s="66"/>
      <c r="AE687" s="66" t="s">
        <v>2311</v>
      </c>
      <c r="AF687" s="11">
        <v>0</v>
      </c>
      <c r="AG687" s="66"/>
      <c r="AH687" s="66" t="s">
        <v>2310</v>
      </c>
      <c r="AI687" s="11">
        <v>0</v>
      </c>
      <c r="AJ687" s="66"/>
      <c r="AK687" s="66"/>
      <c r="AL687" s="11"/>
      <c r="AM687" s="66"/>
    </row>
    <row r="688" spans="1:39" x14ac:dyDescent="0.25">
      <c r="A688" s="65">
        <v>43383.360798611109</v>
      </c>
      <c r="B688" s="65">
        <v>43383.361250000002</v>
      </c>
      <c r="C688" s="66" t="s">
        <v>142</v>
      </c>
      <c r="D688" s="66"/>
      <c r="E688" s="11">
        <v>20</v>
      </c>
      <c r="F688" s="66"/>
      <c r="G688" s="11">
        <v>2401</v>
      </c>
      <c r="H688" s="11"/>
      <c r="I688" s="66"/>
      <c r="J688" s="66" t="s">
        <v>2295</v>
      </c>
      <c r="K688" s="11"/>
      <c r="L688" s="66"/>
      <c r="M688" s="66" t="s">
        <v>168</v>
      </c>
      <c r="N688" s="11"/>
      <c r="O688" s="66"/>
      <c r="P688" s="66" t="s">
        <v>2484</v>
      </c>
      <c r="Q688" s="11"/>
      <c r="R688" s="66"/>
      <c r="S688" s="66" t="s">
        <v>2418</v>
      </c>
      <c r="T688" s="11"/>
      <c r="U688" s="66"/>
      <c r="V688" s="66" t="s">
        <v>2298</v>
      </c>
      <c r="W688" s="11">
        <v>20</v>
      </c>
      <c r="X688" s="66"/>
      <c r="Y688" s="66" t="s">
        <v>2309</v>
      </c>
      <c r="Z688" s="11">
        <v>0</v>
      </c>
      <c r="AA688" s="66"/>
      <c r="AB688" s="66" t="s">
        <v>2300</v>
      </c>
      <c r="AC688" s="11">
        <v>0</v>
      </c>
      <c r="AD688" s="66"/>
      <c r="AE688" s="66" t="s">
        <v>2311</v>
      </c>
      <c r="AF688" s="11">
        <v>0</v>
      </c>
      <c r="AG688" s="66"/>
      <c r="AH688" s="66" t="s">
        <v>2310</v>
      </c>
      <c r="AI688" s="11">
        <v>0</v>
      </c>
      <c r="AJ688" s="66"/>
      <c r="AK688" s="66"/>
      <c r="AL688" s="11"/>
      <c r="AM688" s="66"/>
    </row>
    <row r="689" spans="1:39" x14ac:dyDescent="0.25">
      <c r="A689" s="65">
        <v>43383.362534722219</v>
      </c>
      <c r="B689" s="65">
        <v>43383.363229166665</v>
      </c>
      <c r="C689" s="66" t="s">
        <v>142</v>
      </c>
      <c r="D689" s="66"/>
      <c r="E689" s="11">
        <v>40</v>
      </c>
      <c r="F689" s="66"/>
      <c r="G689" s="11">
        <v>2401</v>
      </c>
      <c r="H689" s="11"/>
      <c r="I689" s="66"/>
      <c r="J689" s="66" t="s">
        <v>2295</v>
      </c>
      <c r="K689" s="11"/>
      <c r="L689" s="66"/>
      <c r="M689" s="66" t="s">
        <v>168</v>
      </c>
      <c r="N689" s="11"/>
      <c r="O689" s="66"/>
      <c r="P689" s="66" t="s">
        <v>3531</v>
      </c>
      <c r="Q689" s="11"/>
      <c r="R689" s="66"/>
      <c r="S689" s="66" t="s">
        <v>2337</v>
      </c>
      <c r="T689" s="11"/>
      <c r="U689" s="66"/>
      <c r="V689" s="66" t="s">
        <v>2298</v>
      </c>
      <c r="W689" s="11">
        <v>20</v>
      </c>
      <c r="X689" s="66"/>
      <c r="Y689" s="66" t="s">
        <v>2309</v>
      </c>
      <c r="Z689" s="11">
        <v>0</v>
      </c>
      <c r="AA689" s="66"/>
      <c r="AB689" s="66" t="s">
        <v>2304</v>
      </c>
      <c r="AC689" s="11">
        <v>20</v>
      </c>
      <c r="AD689" s="66"/>
      <c r="AE689" s="66" t="s">
        <v>2311</v>
      </c>
      <c r="AF689" s="11">
        <v>0</v>
      </c>
      <c r="AG689" s="66"/>
      <c r="AH689" s="66" t="s">
        <v>2312</v>
      </c>
      <c r="AI689" s="11">
        <v>0</v>
      </c>
      <c r="AJ689" s="66"/>
      <c r="AK689" s="66"/>
      <c r="AL689" s="11"/>
      <c r="AM689" s="66"/>
    </row>
    <row r="690" spans="1:39" x14ac:dyDescent="0.25">
      <c r="A690" s="65">
        <v>43383.363310185188</v>
      </c>
      <c r="B690" s="65">
        <v>43383.364525462966</v>
      </c>
      <c r="C690" s="66" t="s">
        <v>142</v>
      </c>
      <c r="D690" s="66"/>
      <c r="E690" s="11">
        <v>40</v>
      </c>
      <c r="F690" s="66"/>
      <c r="G690" s="11">
        <v>2401</v>
      </c>
      <c r="H690" s="11"/>
      <c r="I690" s="66"/>
      <c r="J690" s="66" t="s">
        <v>2295</v>
      </c>
      <c r="K690" s="11"/>
      <c r="L690" s="66"/>
      <c r="M690" s="66" t="s">
        <v>168</v>
      </c>
      <c r="N690" s="11"/>
      <c r="O690" s="66"/>
      <c r="P690" s="66" t="s">
        <v>2484</v>
      </c>
      <c r="Q690" s="11"/>
      <c r="R690" s="66"/>
      <c r="S690" s="66" t="s">
        <v>2418</v>
      </c>
      <c r="T690" s="11"/>
      <c r="U690" s="66"/>
      <c r="V690" s="66" t="s">
        <v>2298</v>
      </c>
      <c r="W690" s="11">
        <v>20</v>
      </c>
      <c r="X690" s="66"/>
      <c r="Y690" s="66" t="s">
        <v>2353</v>
      </c>
      <c r="Z690" s="11">
        <v>0</v>
      </c>
      <c r="AA690" s="66"/>
      <c r="AB690" s="66" t="s">
        <v>2304</v>
      </c>
      <c r="AC690" s="11">
        <v>20</v>
      </c>
      <c r="AD690" s="66"/>
      <c r="AE690" s="66" t="s">
        <v>2311</v>
      </c>
      <c r="AF690" s="11">
        <v>0</v>
      </c>
      <c r="AG690" s="66"/>
      <c r="AH690" s="66" t="s">
        <v>2310</v>
      </c>
      <c r="AI690" s="11">
        <v>0</v>
      </c>
      <c r="AJ690" s="66"/>
      <c r="AK690" s="66"/>
      <c r="AL690" s="11"/>
      <c r="AM690" s="66"/>
    </row>
    <row r="691" spans="1:39" x14ac:dyDescent="0.25">
      <c r="A691" s="65">
        <v>43383.364606481482</v>
      </c>
      <c r="B691" s="65">
        <v>43383.365659722222</v>
      </c>
      <c r="C691" s="66" t="s">
        <v>142</v>
      </c>
      <c r="D691" s="66"/>
      <c r="E691" s="11">
        <v>40</v>
      </c>
      <c r="F691" s="66"/>
      <c r="G691" s="11">
        <v>2401</v>
      </c>
      <c r="H691" s="11"/>
      <c r="I691" s="66"/>
      <c r="J691" s="66" t="s">
        <v>2295</v>
      </c>
      <c r="K691" s="11"/>
      <c r="L691" s="66"/>
      <c r="M691" s="66" t="s">
        <v>168</v>
      </c>
      <c r="N691" s="11"/>
      <c r="O691" s="66"/>
      <c r="P691" s="66" t="s">
        <v>2484</v>
      </c>
      <c r="Q691" s="11"/>
      <c r="R691" s="66"/>
      <c r="S691" s="66" t="s">
        <v>2418</v>
      </c>
      <c r="T691" s="11"/>
      <c r="U691" s="66"/>
      <c r="V691" s="66" t="s">
        <v>2298</v>
      </c>
      <c r="W691" s="11">
        <v>20</v>
      </c>
      <c r="X691" s="66"/>
      <c r="Y691" s="66" t="s">
        <v>2309</v>
      </c>
      <c r="Z691" s="11">
        <v>0</v>
      </c>
      <c r="AA691" s="66"/>
      <c r="AB691" s="66" t="s">
        <v>2304</v>
      </c>
      <c r="AC691" s="11">
        <v>20</v>
      </c>
      <c r="AD691" s="66"/>
      <c r="AE691" s="66" t="s">
        <v>2311</v>
      </c>
      <c r="AF691" s="11">
        <v>0</v>
      </c>
      <c r="AG691" s="66"/>
      <c r="AH691" s="66" t="s">
        <v>2310</v>
      </c>
      <c r="AI691" s="11">
        <v>0</v>
      </c>
      <c r="AJ691" s="66"/>
      <c r="AK691" s="66"/>
      <c r="AL691" s="11"/>
      <c r="AM691" s="66"/>
    </row>
    <row r="692" spans="1:39" x14ac:dyDescent="0.25">
      <c r="A692" s="65">
        <v>43383.367361111108</v>
      </c>
      <c r="B692" s="65">
        <v>43383.367997685185</v>
      </c>
      <c r="C692" s="66" t="s">
        <v>142</v>
      </c>
      <c r="D692" s="66"/>
      <c r="E692" s="11">
        <v>100</v>
      </c>
      <c r="F692" s="66"/>
      <c r="G692" s="11">
        <v>2401</v>
      </c>
      <c r="H692" s="11"/>
      <c r="I692" s="66"/>
      <c r="J692" s="66" t="s">
        <v>2295</v>
      </c>
      <c r="K692" s="11"/>
      <c r="L692" s="66"/>
      <c r="M692" s="66" t="s">
        <v>168</v>
      </c>
      <c r="N692" s="11"/>
      <c r="O692" s="66"/>
      <c r="P692" s="66" t="s">
        <v>2484</v>
      </c>
      <c r="Q692" s="11"/>
      <c r="R692" s="66"/>
      <c r="S692" s="66" t="s">
        <v>2418</v>
      </c>
      <c r="T692" s="11"/>
      <c r="U692" s="66"/>
      <c r="V692" s="66" t="s">
        <v>2298</v>
      </c>
      <c r="W692" s="11">
        <v>20</v>
      </c>
      <c r="X692" s="66"/>
      <c r="Y692" s="66" t="s">
        <v>2299</v>
      </c>
      <c r="Z692" s="11">
        <v>20</v>
      </c>
      <c r="AA692" s="66"/>
      <c r="AB692" s="66" t="s">
        <v>2304</v>
      </c>
      <c r="AC692" s="11">
        <v>20</v>
      </c>
      <c r="AD692" s="66"/>
      <c r="AE692" s="66" t="s">
        <v>2301</v>
      </c>
      <c r="AF692" s="11">
        <v>20</v>
      </c>
      <c r="AG692" s="66"/>
      <c r="AH692" s="66" t="s">
        <v>2302</v>
      </c>
      <c r="AI692" s="11">
        <v>20</v>
      </c>
      <c r="AJ692" s="66"/>
      <c r="AK692" s="66"/>
      <c r="AL692" s="11"/>
      <c r="AM692" s="66"/>
    </row>
    <row r="693" spans="1:39" x14ac:dyDescent="0.25">
      <c r="A693" s="65">
        <v>43383.368159722224</v>
      </c>
      <c r="B693" s="65">
        <v>43383.371828703705</v>
      </c>
      <c r="C693" s="66" t="s">
        <v>142</v>
      </c>
      <c r="D693" s="66"/>
      <c r="E693" s="11">
        <v>60</v>
      </c>
      <c r="F693" s="66"/>
      <c r="G693" s="11">
        <v>2401</v>
      </c>
      <c r="H693" s="11"/>
      <c r="I693" s="66"/>
      <c r="J693" s="66" t="s">
        <v>2295</v>
      </c>
      <c r="K693" s="11"/>
      <c r="L693" s="66"/>
      <c r="M693" s="66" t="s">
        <v>168</v>
      </c>
      <c r="N693" s="11"/>
      <c r="O693" s="66"/>
      <c r="P693" s="66" t="s">
        <v>3532</v>
      </c>
      <c r="Q693" s="11"/>
      <c r="R693" s="66"/>
      <c r="S693" s="66" t="s">
        <v>171</v>
      </c>
      <c r="T693" s="11"/>
      <c r="U693" s="66"/>
      <c r="V693" s="66" t="s">
        <v>2298</v>
      </c>
      <c r="W693" s="11">
        <v>20</v>
      </c>
      <c r="X693" s="66"/>
      <c r="Y693" s="66" t="s">
        <v>2299</v>
      </c>
      <c r="Z693" s="11">
        <v>20</v>
      </c>
      <c r="AA693" s="66"/>
      <c r="AB693" s="66" t="s">
        <v>2304</v>
      </c>
      <c r="AC693" s="11">
        <v>20</v>
      </c>
      <c r="AD693" s="66"/>
      <c r="AE693" s="66" t="s">
        <v>2311</v>
      </c>
      <c r="AF693" s="11">
        <v>0</v>
      </c>
      <c r="AG693" s="66"/>
      <c r="AH693" s="66" t="s">
        <v>2312</v>
      </c>
      <c r="AI693" s="11">
        <v>0</v>
      </c>
      <c r="AJ693" s="66"/>
      <c r="AK693" s="66"/>
      <c r="AL693" s="11"/>
      <c r="AM693" s="66"/>
    </row>
    <row r="694" spans="1:39" x14ac:dyDescent="0.25">
      <c r="A694" s="65">
        <v>43383.371874999997</v>
      </c>
      <c r="B694" s="65">
        <v>43383.372476851851</v>
      </c>
      <c r="C694" s="66" t="s">
        <v>142</v>
      </c>
      <c r="D694" s="66"/>
      <c r="E694" s="11">
        <v>80</v>
      </c>
      <c r="F694" s="66"/>
      <c r="G694" s="11">
        <v>2401</v>
      </c>
      <c r="H694" s="11"/>
      <c r="I694" s="66"/>
      <c r="J694" s="66" t="s">
        <v>2295</v>
      </c>
      <c r="K694" s="11"/>
      <c r="L694" s="66"/>
      <c r="M694" s="66" t="s">
        <v>168</v>
      </c>
      <c r="N694" s="11"/>
      <c r="O694" s="66"/>
      <c r="P694" s="66" t="s">
        <v>2565</v>
      </c>
      <c r="Q694" s="11"/>
      <c r="R694" s="66"/>
      <c r="S694" s="66" t="s">
        <v>2421</v>
      </c>
      <c r="T694" s="11"/>
      <c r="U694" s="66"/>
      <c r="V694" s="66" t="s">
        <v>2298</v>
      </c>
      <c r="W694" s="11">
        <v>20</v>
      </c>
      <c r="X694" s="66"/>
      <c r="Y694" s="66" t="s">
        <v>2309</v>
      </c>
      <c r="Z694" s="11">
        <v>0</v>
      </c>
      <c r="AA694" s="66"/>
      <c r="AB694" s="66" t="s">
        <v>2304</v>
      </c>
      <c r="AC694" s="11">
        <v>20</v>
      </c>
      <c r="AD694" s="66"/>
      <c r="AE694" s="66" t="s">
        <v>2301</v>
      </c>
      <c r="AF694" s="11">
        <v>20</v>
      </c>
      <c r="AG694" s="66"/>
      <c r="AH694" s="66" t="s">
        <v>2302</v>
      </c>
      <c r="AI694" s="11">
        <v>20</v>
      </c>
      <c r="AJ694" s="66"/>
      <c r="AK694" s="66"/>
      <c r="AL694" s="11"/>
      <c r="AM694" s="66"/>
    </row>
    <row r="695" spans="1:39" x14ac:dyDescent="0.25">
      <c r="A695" s="65">
        <v>43383.37259259259</v>
      </c>
      <c r="B695" s="65">
        <v>43383.373020833336</v>
      </c>
      <c r="C695" s="66" t="s">
        <v>142</v>
      </c>
      <c r="D695" s="66"/>
      <c r="E695" s="11">
        <v>60</v>
      </c>
      <c r="F695" s="66"/>
      <c r="G695" s="11">
        <v>2401</v>
      </c>
      <c r="H695" s="11"/>
      <c r="I695" s="66"/>
      <c r="J695" s="66" t="s">
        <v>2295</v>
      </c>
      <c r="K695" s="11"/>
      <c r="L695" s="66"/>
      <c r="M695" s="66" t="s">
        <v>168</v>
      </c>
      <c r="N695" s="11"/>
      <c r="O695" s="66"/>
      <c r="P695" s="66" t="s">
        <v>2447</v>
      </c>
      <c r="Q695" s="11"/>
      <c r="R695" s="66"/>
      <c r="S695" s="66" t="s">
        <v>339</v>
      </c>
      <c r="T695" s="11"/>
      <c r="U695" s="66"/>
      <c r="V695" s="66" t="s">
        <v>2298</v>
      </c>
      <c r="W695" s="11">
        <v>20</v>
      </c>
      <c r="X695" s="66"/>
      <c r="Y695" s="66" t="s">
        <v>2299</v>
      </c>
      <c r="Z695" s="11">
        <v>20</v>
      </c>
      <c r="AA695" s="66"/>
      <c r="AB695" s="66" t="s">
        <v>2300</v>
      </c>
      <c r="AC695" s="11">
        <v>0</v>
      </c>
      <c r="AD695" s="66"/>
      <c r="AE695" s="66" t="s">
        <v>2301</v>
      </c>
      <c r="AF695" s="11">
        <v>20</v>
      </c>
      <c r="AG695" s="66"/>
      <c r="AH695" s="66" t="s">
        <v>2312</v>
      </c>
      <c r="AI695" s="11">
        <v>0</v>
      </c>
      <c r="AJ695" s="66"/>
      <c r="AK695" s="66"/>
      <c r="AL695" s="11"/>
      <c r="AM695" s="66"/>
    </row>
    <row r="696" spans="1:39" x14ac:dyDescent="0.25">
      <c r="A696" s="65">
        <v>43383.373090277775</v>
      </c>
      <c r="B696" s="65">
        <v>43383.373692129629</v>
      </c>
      <c r="C696" s="66" t="s">
        <v>142</v>
      </c>
      <c r="D696" s="66"/>
      <c r="E696" s="11">
        <v>60</v>
      </c>
      <c r="F696" s="66"/>
      <c r="G696" s="11">
        <v>2401</v>
      </c>
      <c r="H696" s="11"/>
      <c r="I696" s="66"/>
      <c r="J696" s="66" t="s">
        <v>2295</v>
      </c>
      <c r="K696" s="11"/>
      <c r="L696" s="66"/>
      <c r="M696" s="66" t="s">
        <v>168</v>
      </c>
      <c r="N696" s="11"/>
      <c r="O696" s="66"/>
      <c r="P696" s="66" t="s">
        <v>2568</v>
      </c>
      <c r="Q696" s="11"/>
      <c r="R696" s="66"/>
      <c r="S696" s="66" t="s">
        <v>1206</v>
      </c>
      <c r="T696" s="11"/>
      <c r="U696" s="66"/>
      <c r="V696" s="66" t="s">
        <v>2298</v>
      </c>
      <c r="W696" s="11">
        <v>20</v>
      </c>
      <c r="X696" s="66"/>
      <c r="Y696" s="66" t="s">
        <v>2309</v>
      </c>
      <c r="Z696" s="11">
        <v>0</v>
      </c>
      <c r="AA696" s="66"/>
      <c r="AB696" s="66" t="s">
        <v>2304</v>
      </c>
      <c r="AC696" s="11">
        <v>20</v>
      </c>
      <c r="AD696" s="66"/>
      <c r="AE696" s="66" t="s">
        <v>2311</v>
      </c>
      <c r="AF696" s="11">
        <v>0</v>
      </c>
      <c r="AG696" s="66"/>
      <c r="AH696" s="66" t="s">
        <v>2302</v>
      </c>
      <c r="AI696" s="11">
        <v>20</v>
      </c>
      <c r="AJ696" s="66"/>
      <c r="AK696" s="66"/>
      <c r="AL696" s="11"/>
      <c r="AM696" s="66"/>
    </row>
    <row r="697" spans="1:39" x14ac:dyDescent="0.25">
      <c r="A697" s="65">
        <v>43383.375648148147</v>
      </c>
      <c r="B697" s="65">
        <v>43383.376493055555</v>
      </c>
      <c r="C697" s="66" t="s">
        <v>142</v>
      </c>
      <c r="D697" s="66"/>
      <c r="E697" s="11">
        <v>100</v>
      </c>
      <c r="F697" s="66"/>
      <c r="G697" s="11">
        <v>2401</v>
      </c>
      <c r="H697" s="11"/>
      <c r="I697" s="66"/>
      <c r="J697" s="66" t="s">
        <v>2295</v>
      </c>
      <c r="K697" s="11"/>
      <c r="L697" s="66"/>
      <c r="M697" s="66" t="s">
        <v>168</v>
      </c>
      <c r="N697" s="11"/>
      <c r="O697" s="66"/>
      <c r="P697" s="66" t="s">
        <v>2303</v>
      </c>
      <c r="Q697" s="11"/>
      <c r="R697" s="66"/>
      <c r="S697" s="66" t="s">
        <v>2297</v>
      </c>
      <c r="T697" s="11"/>
      <c r="U697" s="66"/>
      <c r="V697" s="66" t="s">
        <v>2298</v>
      </c>
      <c r="W697" s="11">
        <v>20</v>
      </c>
      <c r="X697" s="66"/>
      <c r="Y697" s="66" t="s">
        <v>2299</v>
      </c>
      <c r="Z697" s="11">
        <v>20</v>
      </c>
      <c r="AA697" s="66"/>
      <c r="AB697" s="66" t="s">
        <v>2304</v>
      </c>
      <c r="AC697" s="11">
        <v>20</v>
      </c>
      <c r="AD697" s="66"/>
      <c r="AE697" s="66" t="s">
        <v>2301</v>
      </c>
      <c r="AF697" s="11">
        <v>20</v>
      </c>
      <c r="AG697" s="66"/>
      <c r="AH697" s="66" t="s">
        <v>2302</v>
      </c>
      <c r="AI697" s="11">
        <v>20</v>
      </c>
      <c r="AJ697" s="66"/>
      <c r="AK697" s="66"/>
      <c r="AL697" s="11"/>
      <c r="AM697" s="66"/>
    </row>
    <row r="698" spans="1:39" x14ac:dyDescent="0.25">
      <c r="A698" s="65">
        <v>43383.376608796294</v>
      </c>
      <c r="B698" s="65">
        <v>43383.376979166664</v>
      </c>
      <c r="C698" s="66" t="s">
        <v>142</v>
      </c>
      <c r="D698" s="66"/>
      <c r="E698" s="11">
        <v>100</v>
      </c>
      <c r="F698" s="66"/>
      <c r="G698" s="11">
        <v>2401</v>
      </c>
      <c r="H698" s="11"/>
      <c r="I698" s="66"/>
      <c r="J698" s="66" t="s">
        <v>2295</v>
      </c>
      <c r="K698" s="11"/>
      <c r="L698" s="66"/>
      <c r="M698" s="66" t="s">
        <v>168</v>
      </c>
      <c r="N698" s="11"/>
      <c r="O698" s="66"/>
      <c r="P698" s="66" t="s">
        <v>3532</v>
      </c>
      <c r="Q698" s="11"/>
      <c r="R698" s="66"/>
      <c r="S698" s="66" t="s">
        <v>935</v>
      </c>
      <c r="T698" s="11"/>
      <c r="U698" s="66"/>
      <c r="V698" s="66" t="s">
        <v>2298</v>
      </c>
      <c r="W698" s="11">
        <v>20</v>
      </c>
      <c r="X698" s="66"/>
      <c r="Y698" s="66" t="s">
        <v>2299</v>
      </c>
      <c r="Z698" s="11">
        <v>20</v>
      </c>
      <c r="AA698" s="66"/>
      <c r="AB698" s="66" t="s">
        <v>2304</v>
      </c>
      <c r="AC698" s="11">
        <v>20</v>
      </c>
      <c r="AD698" s="66"/>
      <c r="AE698" s="66" t="s">
        <v>2301</v>
      </c>
      <c r="AF698" s="11">
        <v>20</v>
      </c>
      <c r="AG698" s="66"/>
      <c r="AH698" s="66" t="s">
        <v>2302</v>
      </c>
      <c r="AI698" s="11">
        <v>20</v>
      </c>
      <c r="AJ698" s="66"/>
      <c r="AK698" s="66"/>
      <c r="AL698" s="11"/>
      <c r="AM698" s="66"/>
    </row>
    <row r="699" spans="1:39" x14ac:dyDescent="0.25">
      <c r="A699" s="65">
        <v>43383.377013888887</v>
      </c>
      <c r="B699" s="65">
        <v>43383.377465277779</v>
      </c>
      <c r="C699" s="66" t="s">
        <v>142</v>
      </c>
      <c r="D699" s="66"/>
      <c r="E699" s="11">
        <v>100</v>
      </c>
      <c r="F699" s="66"/>
      <c r="G699" s="11">
        <v>2401</v>
      </c>
      <c r="H699" s="11"/>
      <c r="I699" s="66"/>
      <c r="J699" s="66" t="s">
        <v>2295</v>
      </c>
      <c r="K699" s="11"/>
      <c r="L699" s="66"/>
      <c r="M699" s="66" t="s">
        <v>168</v>
      </c>
      <c r="N699" s="11"/>
      <c r="O699" s="66"/>
      <c r="P699" s="66" t="s">
        <v>2303</v>
      </c>
      <c r="Q699" s="11"/>
      <c r="R699" s="66"/>
      <c r="S699" s="66" t="s">
        <v>171</v>
      </c>
      <c r="T699" s="11"/>
      <c r="U699" s="66"/>
      <c r="V699" s="66" t="s">
        <v>2298</v>
      </c>
      <c r="W699" s="11">
        <v>20</v>
      </c>
      <c r="X699" s="66"/>
      <c r="Y699" s="66" t="s">
        <v>2299</v>
      </c>
      <c r="Z699" s="11">
        <v>20</v>
      </c>
      <c r="AA699" s="66"/>
      <c r="AB699" s="66" t="s">
        <v>2304</v>
      </c>
      <c r="AC699" s="11">
        <v>20</v>
      </c>
      <c r="AD699" s="66"/>
      <c r="AE699" s="66" t="s">
        <v>2301</v>
      </c>
      <c r="AF699" s="11">
        <v>20</v>
      </c>
      <c r="AG699" s="66"/>
      <c r="AH699" s="66" t="s">
        <v>2302</v>
      </c>
      <c r="AI699" s="11">
        <v>20</v>
      </c>
      <c r="AJ699" s="66"/>
      <c r="AK699" s="66"/>
      <c r="AL699" s="11"/>
      <c r="AM699" s="66"/>
    </row>
    <row r="700" spans="1:39" x14ac:dyDescent="0.25">
      <c r="A700" s="65">
        <v>43383.377557870372</v>
      </c>
      <c r="B700" s="65">
        <v>43383.377997685187</v>
      </c>
      <c r="C700" s="66" t="s">
        <v>142</v>
      </c>
      <c r="D700" s="66"/>
      <c r="E700" s="11">
        <v>100</v>
      </c>
      <c r="F700" s="66"/>
      <c r="G700" s="11">
        <v>2401</v>
      </c>
      <c r="H700" s="11"/>
      <c r="I700" s="66"/>
      <c r="J700" s="66" t="s">
        <v>2295</v>
      </c>
      <c r="K700" s="11"/>
      <c r="L700" s="66"/>
      <c r="M700" s="66" t="s">
        <v>168</v>
      </c>
      <c r="N700" s="11"/>
      <c r="O700" s="66"/>
      <c r="P700" s="66" t="s">
        <v>3196</v>
      </c>
      <c r="Q700" s="11"/>
      <c r="R700" s="66"/>
      <c r="S700" s="66" t="s">
        <v>2418</v>
      </c>
      <c r="T700" s="11"/>
      <c r="U700" s="66"/>
      <c r="V700" s="66" t="s">
        <v>2298</v>
      </c>
      <c r="W700" s="11">
        <v>20</v>
      </c>
      <c r="X700" s="66"/>
      <c r="Y700" s="66" t="s">
        <v>2299</v>
      </c>
      <c r="Z700" s="11">
        <v>20</v>
      </c>
      <c r="AA700" s="66"/>
      <c r="AB700" s="66" t="s">
        <v>2304</v>
      </c>
      <c r="AC700" s="11">
        <v>20</v>
      </c>
      <c r="AD700" s="66"/>
      <c r="AE700" s="66" t="s">
        <v>2301</v>
      </c>
      <c r="AF700" s="11">
        <v>20</v>
      </c>
      <c r="AG700" s="66"/>
      <c r="AH700" s="66" t="s">
        <v>2302</v>
      </c>
      <c r="AI700" s="11">
        <v>20</v>
      </c>
      <c r="AJ700" s="66"/>
      <c r="AK700" s="66"/>
      <c r="AL700" s="11"/>
      <c r="AM700" s="66"/>
    </row>
    <row r="701" spans="1:39" x14ac:dyDescent="0.25">
      <c r="A701" s="65">
        <v>43383.378113425926</v>
      </c>
      <c r="B701" s="65">
        <v>43383.378645833334</v>
      </c>
      <c r="C701" s="66" t="s">
        <v>142</v>
      </c>
      <c r="D701" s="66"/>
      <c r="E701" s="11">
        <v>100</v>
      </c>
      <c r="F701" s="66"/>
      <c r="G701" s="11">
        <v>2401</v>
      </c>
      <c r="H701" s="11"/>
      <c r="I701" s="66"/>
      <c r="J701" s="66" t="s">
        <v>2295</v>
      </c>
      <c r="K701" s="11"/>
      <c r="L701" s="66"/>
      <c r="M701" s="66" t="s">
        <v>168</v>
      </c>
      <c r="N701" s="11"/>
      <c r="O701" s="66"/>
      <c r="P701" s="66" t="s">
        <v>3532</v>
      </c>
      <c r="Q701" s="11"/>
      <c r="R701" s="66"/>
      <c r="S701" s="66" t="s">
        <v>935</v>
      </c>
      <c r="T701" s="11"/>
      <c r="U701" s="66"/>
      <c r="V701" s="66" t="s">
        <v>2298</v>
      </c>
      <c r="W701" s="11">
        <v>20</v>
      </c>
      <c r="X701" s="66"/>
      <c r="Y701" s="66" t="s">
        <v>2299</v>
      </c>
      <c r="Z701" s="11">
        <v>20</v>
      </c>
      <c r="AA701" s="66"/>
      <c r="AB701" s="66" t="s">
        <v>2304</v>
      </c>
      <c r="AC701" s="11">
        <v>20</v>
      </c>
      <c r="AD701" s="66"/>
      <c r="AE701" s="66" t="s">
        <v>2301</v>
      </c>
      <c r="AF701" s="11">
        <v>20</v>
      </c>
      <c r="AG701" s="66"/>
      <c r="AH701" s="66" t="s">
        <v>2302</v>
      </c>
      <c r="AI701" s="11">
        <v>20</v>
      </c>
      <c r="AJ701" s="66"/>
      <c r="AK701" s="66"/>
      <c r="AL701" s="11"/>
      <c r="AM701" s="66"/>
    </row>
    <row r="702" spans="1:39" x14ac:dyDescent="0.25">
      <c r="A702" s="65">
        <v>43383.378750000003</v>
      </c>
      <c r="B702" s="65">
        <v>43383.379560185182</v>
      </c>
      <c r="C702" s="66" t="s">
        <v>142</v>
      </c>
      <c r="D702" s="66"/>
      <c r="E702" s="11">
        <v>100</v>
      </c>
      <c r="F702" s="66"/>
      <c r="G702" s="11">
        <v>2401</v>
      </c>
      <c r="H702" s="11"/>
      <c r="I702" s="66"/>
      <c r="J702" s="66" t="s">
        <v>2295</v>
      </c>
      <c r="K702" s="11"/>
      <c r="L702" s="66"/>
      <c r="M702" s="66" t="s">
        <v>168</v>
      </c>
      <c r="N702" s="11"/>
      <c r="O702" s="66"/>
      <c r="P702" s="66" t="s">
        <v>2405</v>
      </c>
      <c r="Q702" s="11"/>
      <c r="R702" s="66"/>
      <c r="S702" s="66" t="s">
        <v>935</v>
      </c>
      <c r="T702" s="11"/>
      <c r="U702" s="66"/>
      <c r="V702" s="66" t="s">
        <v>2298</v>
      </c>
      <c r="W702" s="11">
        <v>20</v>
      </c>
      <c r="X702" s="66"/>
      <c r="Y702" s="66" t="s">
        <v>2299</v>
      </c>
      <c r="Z702" s="11">
        <v>20</v>
      </c>
      <c r="AA702" s="66"/>
      <c r="AB702" s="66" t="s">
        <v>2304</v>
      </c>
      <c r="AC702" s="11">
        <v>20</v>
      </c>
      <c r="AD702" s="66"/>
      <c r="AE702" s="66" t="s">
        <v>2301</v>
      </c>
      <c r="AF702" s="11">
        <v>20</v>
      </c>
      <c r="AG702" s="66"/>
      <c r="AH702" s="66" t="s">
        <v>2302</v>
      </c>
      <c r="AI702" s="11">
        <v>20</v>
      </c>
      <c r="AJ702" s="66"/>
      <c r="AK702" s="66"/>
      <c r="AL702" s="11"/>
      <c r="AM702" s="66"/>
    </row>
    <row r="703" spans="1:39" x14ac:dyDescent="0.25">
      <c r="A703" s="65">
        <v>43383.379629629628</v>
      </c>
      <c r="B703" s="65">
        <v>43383.382476851853</v>
      </c>
      <c r="C703" s="66" t="s">
        <v>142</v>
      </c>
      <c r="D703" s="66"/>
      <c r="E703" s="11">
        <v>100</v>
      </c>
      <c r="F703" s="66"/>
      <c r="G703" s="11">
        <v>2401</v>
      </c>
      <c r="H703" s="11"/>
      <c r="I703" s="66"/>
      <c r="J703" s="66" t="s">
        <v>2295</v>
      </c>
      <c r="K703" s="11"/>
      <c r="L703" s="66"/>
      <c r="M703" s="66" t="s">
        <v>168</v>
      </c>
      <c r="N703" s="11"/>
      <c r="O703" s="66"/>
      <c r="P703" s="66" t="s">
        <v>2568</v>
      </c>
      <c r="Q703" s="11"/>
      <c r="R703" s="66"/>
      <c r="S703" s="66" t="s">
        <v>935</v>
      </c>
      <c r="T703" s="11"/>
      <c r="U703" s="66"/>
      <c r="V703" s="66" t="s">
        <v>2298</v>
      </c>
      <c r="W703" s="11">
        <v>20</v>
      </c>
      <c r="X703" s="66"/>
      <c r="Y703" s="66" t="s">
        <v>2299</v>
      </c>
      <c r="Z703" s="11">
        <v>20</v>
      </c>
      <c r="AA703" s="66"/>
      <c r="AB703" s="66" t="s">
        <v>2304</v>
      </c>
      <c r="AC703" s="11">
        <v>20</v>
      </c>
      <c r="AD703" s="66"/>
      <c r="AE703" s="66" t="s">
        <v>2301</v>
      </c>
      <c r="AF703" s="11">
        <v>20</v>
      </c>
      <c r="AG703" s="66"/>
      <c r="AH703" s="66" t="s">
        <v>2302</v>
      </c>
      <c r="AI703" s="11">
        <v>20</v>
      </c>
      <c r="AJ703" s="66"/>
      <c r="AK703" s="66"/>
      <c r="AL703" s="11"/>
      <c r="AM703" s="66"/>
    </row>
    <row r="704" spans="1:39" x14ac:dyDescent="0.25">
      <c r="A704" s="69">
        <v>43414.592743055553</v>
      </c>
      <c r="B704" s="69">
        <v>43414.621030092596</v>
      </c>
      <c r="C704" s="70" t="s">
        <v>142</v>
      </c>
      <c r="D704" s="70"/>
      <c r="E704" s="11">
        <v>100</v>
      </c>
      <c r="F704" s="70"/>
      <c r="G704" s="11">
        <v>2315</v>
      </c>
      <c r="H704" s="11"/>
      <c r="I704" s="70"/>
      <c r="J704" s="70" t="s">
        <v>2295</v>
      </c>
      <c r="K704" s="11"/>
      <c r="L704" s="70"/>
      <c r="M704" s="70" t="s">
        <v>197</v>
      </c>
      <c r="N704" s="11"/>
      <c r="O704" s="70"/>
      <c r="P704" s="70" t="s">
        <v>3561</v>
      </c>
      <c r="Q704" s="11"/>
      <c r="R704" s="70"/>
      <c r="S704" s="70" t="s">
        <v>2356</v>
      </c>
      <c r="T704" s="11"/>
      <c r="U704" s="70"/>
      <c r="V704" s="70" t="s">
        <v>2298</v>
      </c>
      <c r="W704" s="11">
        <v>20</v>
      </c>
      <c r="X704" s="70"/>
      <c r="Y704" s="70" t="s">
        <v>2299</v>
      </c>
      <c r="Z704" s="11">
        <v>20</v>
      </c>
      <c r="AA704" s="70"/>
      <c r="AB704" s="70" t="s">
        <v>2304</v>
      </c>
      <c r="AC704" s="11">
        <v>20</v>
      </c>
      <c r="AD704" s="70"/>
      <c r="AE704" s="70" t="s">
        <v>2301</v>
      </c>
      <c r="AF704" s="11">
        <v>20</v>
      </c>
      <c r="AG704" s="70"/>
      <c r="AH704" s="70" t="s">
        <v>2302</v>
      </c>
      <c r="AI704" s="11">
        <v>20</v>
      </c>
      <c r="AJ704" s="70"/>
      <c r="AK704" s="70"/>
      <c r="AL704" s="11"/>
      <c r="AM704" s="70"/>
    </row>
    <row r="705" spans="1:39" x14ac:dyDescent="0.25">
      <c r="A705" s="69">
        <v>43414.617407407408</v>
      </c>
      <c r="B705" s="69">
        <v>43414.621076388888</v>
      </c>
      <c r="C705" s="70" t="s">
        <v>142</v>
      </c>
      <c r="D705" s="70"/>
      <c r="E705" s="11">
        <v>80</v>
      </c>
      <c r="F705" s="70"/>
      <c r="G705" s="11">
        <v>2315</v>
      </c>
      <c r="H705" s="11"/>
      <c r="I705" s="70"/>
      <c r="J705" s="70" t="s">
        <v>2295</v>
      </c>
      <c r="K705" s="11"/>
      <c r="L705" s="70"/>
      <c r="M705" s="70" t="s">
        <v>197</v>
      </c>
      <c r="N705" s="11"/>
      <c r="O705" s="70"/>
      <c r="P705" s="70" t="s">
        <v>3562</v>
      </c>
      <c r="Q705" s="11"/>
      <c r="R705" s="70"/>
      <c r="S705" s="70" t="s">
        <v>935</v>
      </c>
      <c r="T705" s="11"/>
      <c r="U705" s="70"/>
      <c r="V705" s="70" t="s">
        <v>2298</v>
      </c>
      <c r="W705" s="11">
        <v>20</v>
      </c>
      <c r="X705" s="70"/>
      <c r="Y705" s="70" t="s">
        <v>2299</v>
      </c>
      <c r="Z705" s="11">
        <v>20</v>
      </c>
      <c r="AA705" s="70"/>
      <c r="AB705" s="70" t="s">
        <v>2304</v>
      </c>
      <c r="AC705" s="11">
        <v>20</v>
      </c>
      <c r="AD705" s="70"/>
      <c r="AE705" s="70" t="s">
        <v>2301</v>
      </c>
      <c r="AF705" s="11">
        <v>20</v>
      </c>
      <c r="AG705" s="70"/>
      <c r="AH705" s="70" t="s">
        <v>2312</v>
      </c>
      <c r="AI705" s="11">
        <v>0</v>
      </c>
      <c r="AJ705" s="70"/>
      <c r="AK705" s="70"/>
      <c r="AL705" s="11"/>
      <c r="AM705" s="70"/>
    </row>
    <row r="706" spans="1:39" x14ac:dyDescent="0.25">
      <c r="A706" s="69">
        <v>43414.618067129632</v>
      </c>
      <c r="B706" s="69">
        <v>43414.621076388888</v>
      </c>
      <c r="C706" s="70" t="s">
        <v>142</v>
      </c>
      <c r="D706" s="70"/>
      <c r="E706" s="11">
        <v>100</v>
      </c>
      <c r="F706" s="70"/>
      <c r="G706" s="11">
        <v>2315</v>
      </c>
      <c r="H706" s="11"/>
      <c r="I706" s="70"/>
      <c r="J706" s="70" t="s">
        <v>2295</v>
      </c>
      <c r="K706" s="11"/>
      <c r="L706" s="70"/>
      <c r="M706" s="70" t="s">
        <v>197</v>
      </c>
      <c r="N706" s="11"/>
      <c r="O706" s="70"/>
      <c r="P706" s="70" t="s">
        <v>3562</v>
      </c>
      <c r="Q706" s="11"/>
      <c r="R706" s="70"/>
      <c r="S706" s="70" t="s">
        <v>2324</v>
      </c>
      <c r="T706" s="11"/>
      <c r="U706" s="70"/>
      <c r="V706" s="70" t="s">
        <v>2298</v>
      </c>
      <c r="W706" s="11">
        <v>20</v>
      </c>
      <c r="X706" s="70"/>
      <c r="Y706" s="70" t="s">
        <v>2299</v>
      </c>
      <c r="Z706" s="11">
        <v>20</v>
      </c>
      <c r="AA706" s="70"/>
      <c r="AB706" s="70" t="s">
        <v>2304</v>
      </c>
      <c r="AC706" s="11">
        <v>20</v>
      </c>
      <c r="AD706" s="70"/>
      <c r="AE706" s="70" t="s">
        <v>2301</v>
      </c>
      <c r="AF706" s="11">
        <v>20</v>
      </c>
      <c r="AG706" s="70"/>
      <c r="AH706" s="70" t="s">
        <v>2302</v>
      </c>
      <c r="AI706" s="11">
        <v>20</v>
      </c>
      <c r="AJ706" s="70"/>
      <c r="AK706" s="70"/>
      <c r="AL706" s="11"/>
      <c r="AM706" s="70"/>
    </row>
    <row r="707" spans="1:39" x14ac:dyDescent="0.25">
      <c r="A707" s="69">
        <v>43414.61818287037</v>
      </c>
      <c r="B707" s="69">
        <v>43414.621076388888</v>
      </c>
      <c r="C707" s="70" t="s">
        <v>142</v>
      </c>
      <c r="D707" s="70"/>
      <c r="E707" s="11">
        <v>80</v>
      </c>
      <c r="F707" s="70"/>
      <c r="G707" s="11">
        <v>2315</v>
      </c>
      <c r="H707" s="11"/>
      <c r="I707" s="70"/>
      <c r="J707" s="70" t="s">
        <v>2295</v>
      </c>
      <c r="K707" s="11"/>
      <c r="L707" s="70"/>
      <c r="M707" s="70" t="s">
        <v>197</v>
      </c>
      <c r="N707" s="11"/>
      <c r="O707" s="70"/>
      <c r="P707" s="70" t="s">
        <v>3562</v>
      </c>
      <c r="Q707" s="11"/>
      <c r="R707" s="70"/>
      <c r="S707" s="70" t="s">
        <v>2324</v>
      </c>
      <c r="T707" s="11"/>
      <c r="U707" s="70"/>
      <c r="V707" s="70" t="s">
        <v>2298</v>
      </c>
      <c r="W707" s="11">
        <v>20</v>
      </c>
      <c r="X707" s="70"/>
      <c r="Y707" s="70" t="s">
        <v>2299</v>
      </c>
      <c r="Z707" s="11">
        <v>20</v>
      </c>
      <c r="AA707" s="70"/>
      <c r="AB707" s="70" t="s">
        <v>2304</v>
      </c>
      <c r="AC707" s="11">
        <v>20</v>
      </c>
      <c r="AD707" s="70"/>
      <c r="AE707" s="70" t="s">
        <v>2301</v>
      </c>
      <c r="AF707" s="11">
        <v>20</v>
      </c>
      <c r="AG707" s="70"/>
      <c r="AH707" s="70" t="s">
        <v>2310</v>
      </c>
      <c r="AI707" s="11">
        <v>0</v>
      </c>
      <c r="AJ707" s="70"/>
      <c r="AK707" s="70"/>
      <c r="AL707" s="11"/>
      <c r="AM707" s="70"/>
    </row>
    <row r="708" spans="1:39" x14ac:dyDescent="0.25">
      <c r="A708" s="69">
        <v>43414.617569444446</v>
      </c>
      <c r="B708" s="69">
        <v>43414.621631944443</v>
      </c>
      <c r="C708" s="70" t="s">
        <v>142</v>
      </c>
      <c r="D708" s="70"/>
      <c r="E708" s="11">
        <v>100</v>
      </c>
      <c r="F708" s="70"/>
      <c r="G708" s="11">
        <v>2315</v>
      </c>
      <c r="H708" s="11"/>
      <c r="I708" s="70"/>
      <c r="J708" s="70" t="s">
        <v>2295</v>
      </c>
      <c r="K708" s="11"/>
      <c r="L708" s="70"/>
      <c r="M708" s="70" t="s">
        <v>197</v>
      </c>
      <c r="N708" s="11"/>
      <c r="O708" s="70"/>
      <c r="P708" s="70" t="s">
        <v>3562</v>
      </c>
      <c r="Q708" s="11"/>
      <c r="R708" s="70"/>
      <c r="S708" s="70" t="s">
        <v>2324</v>
      </c>
      <c r="T708" s="11"/>
      <c r="U708" s="70"/>
      <c r="V708" s="70" t="s">
        <v>2298</v>
      </c>
      <c r="W708" s="11">
        <v>20</v>
      </c>
      <c r="X708" s="70"/>
      <c r="Y708" s="70" t="s">
        <v>2299</v>
      </c>
      <c r="Z708" s="11">
        <v>20</v>
      </c>
      <c r="AA708" s="70"/>
      <c r="AB708" s="70" t="s">
        <v>2304</v>
      </c>
      <c r="AC708" s="11">
        <v>20</v>
      </c>
      <c r="AD708" s="70"/>
      <c r="AE708" s="70" t="s">
        <v>2301</v>
      </c>
      <c r="AF708" s="11">
        <v>20</v>
      </c>
      <c r="AG708" s="70"/>
      <c r="AH708" s="70" t="s">
        <v>2302</v>
      </c>
      <c r="AI708" s="11">
        <v>20</v>
      </c>
      <c r="AJ708" s="70"/>
      <c r="AK708" s="70"/>
      <c r="AL708" s="11"/>
      <c r="AM708" s="70"/>
    </row>
    <row r="709" spans="1:39" x14ac:dyDescent="0.25">
      <c r="A709" s="81">
        <v>43384.592743055597</v>
      </c>
      <c r="B709" s="81">
        <v>43384.621030092603</v>
      </c>
      <c r="C709" s="82" t="s">
        <v>142</v>
      </c>
      <c r="D709" s="82"/>
      <c r="E709" s="11">
        <v>100</v>
      </c>
      <c r="F709" s="82"/>
      <c r="G709" s="11">
        <v>2315</v>
      </c>
      <c r="H709" s="11"/>
      <c r="I709" s="82"/>
      <c r="J709" s="82" t="s">
        <v>2295</v>
      </c>
      <c r="K709" s="11"/>
      <c r="L709" s="82"/>
      <c r="M709" s="82" t="s">
        <v>197</v>
      </c>
      <c r="N709" s="11"/>
      <c r="O709" s="82"/>
      <c r="P709" s="82" t="s">
        <v>3561</v>
      </c>
      <c r="Q709" s="11"/>
      <c r="R709" s="82"/>
      <c r="S709" s="82" t="s">
        <v>2356</v>
      </c>
      <c r="T709" s="11"/>
      <c r="U709" s="82"/>
      <c r="V709" s="82" t="s">
        <v>2298</v>
      </c>
      <c r="W709" s="11">
        <v>20</v>
      </c>
      <c r="X709" s="82"/>
      <c r="Y709" s="82" t="s">
        <v>2299</v>
      </c>
      <c r="Z709" s="11">
        <v>20</v>
      </c>
      <c r="AA709" s="82"/>
      <c r="AB709" s="82" t="s">
        <v>2304</v>
      </c>
      <c r="AC709" s="11">
        <v>20</v>
      </c>
      <c r="AD709" s="82"/>
      <c r="AE709" s="82" t="s">
        <v>2301</v>
      </c>
      <c r="AF709" s="11">
        <v>20</v>
      </c>
      <c r="AG709" s="82"/>
      <c r="AH709" s="82" t="s">
        <v>2302</v>
      </c>
      <c r="AI709" s="11">
        <v>20</v>
      </c>
      <c r="AJ709" s="82"/>
      <c r="AK709" s="82"/>
      <c r="AL709" s="11"/>
      <c r="AM709" s="82"/>
    </row>
    <row r="710" spans="1:39" x14ac:dyDescent="0.25">
      <c r="A710" s="81">
        <v>43384.617407407401</v>
      </c>
      <c r="B710" s="81">
        <v>43384.621076388903</v>
      </c>
      <c r="C710" s="82" t="s">
        <v>142</v>
      </c>
      <c r="D710" s="82"/>
      <c r="E710" s="11">
        <v>80</v>
      </c>
      <c r="F710" s="82"/>
      <c r="G710" s="11">
        <v>2315</v>
      </c>
      <c r="H710" s="11"/>
      <c r="I710" s="82"/>
      <c r="J710" s="82" t="s">
        <v>2295</v>
      </c>
      <c r="K710" s="11"/>
      <c r="L710" s="82"/>
      <c r="M710" s="82" t="s">
        <v>197</v>
      </c>
      <c r="N710" s="11"/>
      <c r="O710" s="82"/>
      <c r="P710" s="82" t="s">
        <v>3562</v>
      </c>
      <c r="Q710" s="11"/>
      <c r="R710" s="82"/>
      <c r="S710" s="82" t="s">
        <v>935</v>
      </c>
      <c r="T710" s="11"/>
      <c r="U710" s="82"/>
      <c r="V710" s="82" t="s">
        <v>2298</v>
      </c>
      <c r="W710" s="11">
        <v>20</v>
      </c>
      <c r="X710" s="82"/>
      <c r="Y710" s="82" t="s">
        <v>2299</v>
      </c>
      <c r="Z710" s="11">
        <v>20</v>
      </c>
      <c r="AA710" s="82"/>
      <c r="AB710" s="82" t="s">
        <v>2304</v>
      </c>
      <c r="AC710" s="11">
        <v>20</v>
      </c>
      <c r="AD710" s="82"/>
      <c r="AE710" s="82" t="s">
        <v>2301</v>
      </c>
      <c r="AF710" s="11">
        <v>20</v>
      </c>
      <c r="AG710" s="82"/>
      <c r="AH710" s="82" t="s">
        <v>2312</v>
      </c>
      <c r="AI710" s="11">
        <v>0</v>
      </c>
      <c r="AJ710" s="82"/>
      <c r="AK710" s="82"/>
      <c r="AL710" s="11"/>
      <c r="AM710" s="82"/>
    </row>
    <row r="711" spans="1:39" x14ac:dyDescent="0.25">
      <c r="A711" s="81">
        <v>43384.618067129602</v>
      </c>
      <c r="B711" s="81">
        <v>43384.621076388903</v>
      </c>
      <c r="C711" s="82" t="s">
        <v>142</v>
      </c>
      <c r="D711" s="82"/>
      <c r="E711" s="11">
        <v>100</v>
      </c>
      <c r="F711" s="82"/>
      <c r="G711" s="11">
        <v>2315</v>
      </c>
      <c r="H711" s="11"/>
      <c r="I711" s="82"/>
      <c r="J711" s="82" t="s">
        <v>2295</v>
      </c>
      <c r="K711" s="11"/>
      <c r="L711" s="82"/>
      <c r="M711" s="82" t="s">
        <v>197</v>
      </c>
      <c r="N711" s="11"/>
      <c r="O711" s="82"/>
      <c r="P711" s="82" t="s">
        <v>3562</v>
      </c>
      <c r="Q711" s="11"/>
      <c r="R711" s="82"/>
      <c r="S711" s="82" t="s">
        <v>2324</v>
      </c>
      <c r="T711" s="11"/>
      <c r="U711" s="82"/>
      <c r="V711" s="82" t="s">
        <v>2298</v>
      </c>
      <c r="W711" s="11">
        <v>20</v>
      </c>
      <c r="X711" s="82"/>
      <c r="Y711" s="82" t="s">
        <v>2299</v>
      </c>
      <c r="Z711" s="11">
        <v>20</v>
      </c>
      <c r="AA711" s="82"/>
      <c r="AB711" s="82" t="s">
        <v>2304</v>
      </c>
      <c r="AC711" s="11">
        <v>20</v>
      </c>
      <c r="AD711" s="82"/>
      <c r="AE711" s="82" t="s">
        <v>2301</v>
      </c>
      <c r="AF711" s="11">
        <v>20</v>
      </c>
      <c r="AG711" s="82"/>
      <c r="AH711" s="82" t="s">
        <v>2302</v>
      </c>
      <c r="AI711" s="11">
        <v>20</v>
      </c>
      <c r="AJ711" s="82"/>
      <c r="AK711" s="82"/>
      <c r="AL711" s="11"/>
      <c r="AM711" s="82"/>
    </row>
    <row r="712" spans="1:39" x14ac:dyDescent="0.25">
      <c r="A712" s="81">
        <v>43384.618182870399</v>
      </c>
      <c r="B712" s="81">
        <v>43384.621076388903</v>
      </c>
      <c r="C712" s="82" t="s">
        <v>142</v>
      </c>
      <c r="D712" s="82"/>
      <c r="E712" s="11">
        <v>80</v>
      </c>
      <c r="F712" s="82"/>
      <c r="G712" s="11">
        <v>2315</v>
      </c>
      <c r="H712" s="11"/>
      <c r="I712" s="82"/>
      <c r="J712" s="82" t="s">
        <v>2295</v>
      </c>
      <c r="K712" s="11"/>
      <c r="L712" s="82"/>
      <c r="M712" s="82" t="s">
        <v>197</v>
      </c>
      <c r="N712" s="11"/>
      <c r="O712" s="82"/>
      <c r="P712" s="82" t="s">
        <v>3562</v>
      </c>
      <c r="Q712" s="11"/>
      <c r="R712" s="82"/>
      <c r="S712" s="82" t="s">
        <v>2324</v>
      </c>
      <c r="T712" s="11"/>
      <c r="U712" s="82"/>
      <c r="V712" s="82" t="s">
        <v>2298</v>
      </c>
      <c r="W712" s="11">
        <v>20</v>
      </c>
      <c r="X712" s="82"/>
      <c r="Y712" s="82" t="s">
        <v>2299</v>
      </c>
      <c r="Z712" s="11">
        <v>20</v>
      </c>
      <c r="AA712" s="82"/>
      <c r="AB712" s="82" t="s">
        <v>2304</v>
      </c>
      <c r="AC712" s="11">
        <v>20</v>
      </c>
      <c r="AD712" s="82"/>
      <c r="AE712" s="82" t="s">
        <v>2301</v>
      </c>
      <c r="AF712" s="11">
        <v>20</v>
      </c>
      <c r="AG712" s="82"/>
      <c r="AH712" s="82" t="s">
        <v>2310</v>
      </c>
      <c r="AI712" s="11">
        <v>0</v>
      </c>
      <c r="AJ712" s="82"/>
      <c r="AK712" s="82"/>
      <c r="AL712" s="11"/>
      <c r="AM712" s="82"/>
    </row>
    <row r="713" spans="1:39" x14ac:dyDescent="0.25">
      <c r="A713" s="81">
        <v>43384.617569444403</v>
      </c>
      <c r="B713" s="81">
        <v>43384.621631944399</v>
      </c>
      <c r="C713" s="82" t="s">
        <v>142</v>
      </c>
      <c r="D713" s="82"/>
      <c r="E713" s="11">
        <v>100</v>
      </c>
      <c r="F713" s="82"/>
      <c r="G713" s="11">
        <v>2315</v>
      </c>
      <c r="H713" s="11"/>
      <c r="I713" s="82"/>
      <c r="J713" s="82" t="s">
        <v>2295</v>
      </c>
      <c r="K713" s="11"/>
      <c r="L713" s="82"/>
      <c r="M713" s="82" t="s">
        <v>197</v>
      </c>
      <c r="N713" s="11"/>
      <c r="O713" s="82"/>
      <c r="P713" s="82" t="s">
        <v>3562</v>
      </c>
      <c r="Q713" s="11"/>
      <c r="R713" s="82"/>
      <c r="S713" s="82" t="s">
        <v>2324</v>
      </c>
      <c r="T713" s="11"/>
      <c r="U713" s="82"/>
      <c r="V713" s="82" t="s">
        <v>2298</v>
      </c>
      <c r="W713" s="11">
        <v>20</v>
      </c>
      <c r="X713" s="82"/>
      <c r="Y713" s="82" t="s">
        <v>2299</v>
      </c>
      <c r="Z713" s="11">
        <v>20</v>
      </c>
      <c r="AA713" s="82"/>
      <c r="AB713" s="82" t="s">
        <v>2304</v>
      </c>
      <c r="AC713" s="11">
        <v>20</v>
      </c>
      <c r="AD713" s="82"/>
      <c r="AE713" s="82" t="s">
        <v>2301</v>
      </c>
      <c r="AF713" s="11">
        <v>20</v>
      </c>
      <c r="AG713" s="82"/>
      <c r="AH713" s="82" t="s">
        <v>2302</v>
      </c>
      <c r="AI713" s="11">
        <v>20</v>
      </c>
      <c r="AJ713" s="82"/>
      <c r="AK713" s="82"/>
      <c r="AL713" s="11"/>
      <c r="AM713" s="82"/>
    </row>
    <row r="714" spans="1:39" x14ac:dyDescent="0.25">
      <c r="A714" s="81">
        <v>43403.572870370401</v>
      </c>
      <c r="B714" s="81">
        <v>43403.577025462997</v>
      </c>
      <c r="C714" s="82" t="s">
        <v>142</v>
      </c>
      <c r="D714" s="82"/>
      <c r="E714" s="11">
        <v>100</v>
      </c>
      <c r="F714" s="82"/>
      <c r="G714" s="11">
        <v>2103</v>
      </c>
      <c r="H714" s="11"/>
      <c r="I714" s="82"/>
      <c r="J714" s="82" t="s">
        <v>2295</v>
      </c>
      <c r="K714" s="11"/>
      <c r="L714" s="82"/>
      <c r="M714" s="82" t="s">
        <v>257</v>
      </c>
      <c r="N714" s="11"/>
      <c r="O714" s="82"/>
      <c r="P714" s="82" t="s">
        <v>3575</v>
      </c>
      <c r="Q714" s="11"/>
      <c r="R714" s="82"/>
      <c r="S714" s="82" t="s">
        <v>339</v>
      </c>
      <c r="T714" s="11"/>
      <c r="U714" s="82"/>
      <c r="V714" s="82" t="s">
        <v>2298</v>
      </c>
      <c r="W714" s="11">
        <v>20</v>
      </c>
      <c r="X714" s="82"/>
      <c r="Y714" s="82" t="s">
        <v>2299</v>
      </c>
      <c r="Z714" s="11">
        <v>20</v>
      </c>
      <c r="AA714" s="82"/>
      <c r="AB714" s="82" t="s">
        <v>2304</v>
      </c>
      <c r="AC714" s="11">
        <v>20</v>
      </c>
      <c r="AD714" s="82"/>
      <c r="AE714" s="82" t="s">
        <v>2301</v>
      </c>
      <c r="AF714" s="11">
        <v>20</v>
      </c>
      <c r="AG714" s="82"/>
      <c r="AH714" s="82" t="s">
        <v>2302</v>
      </c>
      <c r="AI714" s="11">
        <v>20</v>
      </c>
      <c r="AJ714" s="82"/>
      <c r="AK714" s="82"/>
      <c r="AL714" s="11"/>
      <c r="AM714" s="82"/>
    </row>
    <row r="715" spans="1:39" x14ac:dyDescent="0.25">
      <c r="A715" s="81">
        <v>43403.5772222222</v>
      </c>
      <c r="B715" s="81">
        <v>43403.578692129602</v>
      </c>
      <c r="C715" s="82" t="s">
        <v>142</v>
      </c>
      <c r="D715" s="82"/>
      <c r="E715" s="11">
        <v>80</v>
      </c>
      <c r="F715" s="82"/>
      <c r="G715" s="11">
        <v>2103</v>
      </c>
      <c r="H715" s="11"/>
      <c r="I715" s="82"/>
      <c r="J715" s="82" t="s">
        <v>2295</v>
      </c>
      <c r="K715" s="11"/>
      <c r="L715" s="82"/>
      <c r="M715" s="82" t="s">
        <v>257</v>
      </c>
      <c r="N715" s="11"/>
      <c r="O715" s="82"/>
      <c r="P715" s="82" t="s">
        <v>3576</v>
      </c>
      <c r="Q715" s="11"/>
      <c r="R715" s="82"/>
      <c r="S715" s="82" t="s">
        <v>339</v>
      </c>
      <c r="T715" s="11"/>
      <c r="U715" s="82"/>
      <c r="V715" s="82" t="s">
        <v>2298</v>
      </c>
      <c r="W715" s="11">
        <v>20</v>
      </c>
      <c r="X715" s="82"/>
      <c r="Y715" s="82" t="s">
        <v>2299</v>
      </c>
      <c r="Z715" s="11">
        <v>20</v>
      </c>
      <c r="AA715" s="82"/>
      <c r="AB715" s="82" t="s">
        <v>2304</v>
      </c>
      <c r="AC715" s="11">
        <v>20</v>
      </c>
      <c r="AD715" s="82"/>
      <c r="AE715" s="82" t="s">
        <v>2301</v>
      </c>
      <c r="AF715" s="11">
        <v>20</v>
      </c>
      <c r="AG715" s="82"/>
      <c r="AH715" s="82" t="s">
        <v>2312</v>
      </c>
      <c r="AI715" s="11">
        <v>0</v>
      </c>
      <c r="AJ715" s="82"/>
      <c r="AK715" s="82"/>
      <c r="AL715" s="11"/>
      <c r="AM715" s="82"/>
    </row>
    <row r="716" spans="1:39" x14ac:dyDescent="0.25">
      <c r="A716" s="81">
        <v>43403.578807870399</v>
      </c>
      <c r="B716" s="81">
        <v>43403.5843634259</v>
      </c>
      <c r="C716" s="82" t="s">
        <v>142</v>
      </c>
      <c r="D716" s="82"/>
      <c r="E716" s="11">
        <v>80</v>
      </c>
      <c r="F716" s="82"/>
      <c r="G716" s="11">
        <v>2103</v>
      </c>
      <c r="H716" s="11"/>
      <c r="I716" s="82"/>
      <c r="J716" s="82" t="s">
        <v>2295</v>
      </c>
      <c r="K716" s="11"/>
      <c r="L716" s="82"/>
      <c r="M716" s="82" t="s">
        <v>257</v>
      </c>
      <c r="N716" s="11"/>
      <c r="O716" s="82"/>
      <c r="P716" s="82" t="s">
        <v>3577</v>
      </c>
      <c r="Q716" s="11"/>
      <c r="R716" s="82"/>
      <c r="S716" s="82" t="s">
        <v>339</v>
      </c>
      <c r="T716" s="11"/>
      <c r="U716" s="82"/>
      <c r="V716" s="82" t="s">
        <v>2298</v>
      </c>
      <c r="W716" s="11">
        <v>20</v>
      </c>
      <c r="X716" s="82"/>
      <c r="Y716" s="82" t="s">
        <v>2299</v>
      </c>
      <c r="Z716" s="11">
        <v>20</v>
      </c>
      <c r="AA716" s="82"/>
      <c r="AB716" s="82" t="s">
        <v>2364</v>
      </c>
      <c r="AC716" s="11">
        <v>0</v>
      </c>
      <c r="AD716" s="82"/>
      <c r="AE716" s="82" t="s">
        <v>2301</v>
      </c>
      <c r="AF716" s="11">
        <v>20</v>
      </c>
      <c r="AG716" s="82"/>
      <c r="AH716" s="82" t="s">
        <v>2302</v>
      </c>
      <c r="AI716" s="11">
        <v>20</v>
      </c>
      <c r="AJ716" s="82"/>
      <c r="AK716" s="82"/>
      <c r="AL716" s="11"/>
      <c r="AM716" s="82"/>
    </row>
    <row r="717" spans="1:39" x14ac:dyDescent="0.25">
      <c r="A717" s="81">
        <v>43404.4075115741</v>
      </c>
      <c r="B717" s="81">
        <v>43404.408784722204</v>
      </c>
      <c r="C717" s="82" t="s">
        <v>142</v>
      </c>
      <c r="D717" s="82"/>
      <c r="E717" s="11">
        <v>100</v>
      </c>
      <c r="F717" s="82"/>
      <c r="G717" s="11">
        <v>2203</v>
      </c>
      <c r="H717" s="11"/>
      <c r="I717" s="82"/>
      <c r="J717" s="82" t="s">
        <v>2295</v>
      </c>
      <c r="K717" s="11"/>
      <c r="L717" s="82"/>
      <c r="M717" s="82" t="s">
        <v>257</v>
      </c>
      <c r="N717" s="11"/>
      <c r="O717" s="82"/>
      <c r="P717" s="82" t="s">
        <v>3578</v>
      </c>
      <c r="Q717" s="11"/>
      <c r="R717" s="82"/>
      <c r="S717" s="82" t="s">
        <v>1206</v>
      </c>
      <c r="T717" s="11"/>
      <c r="U717" s="82"/>
      <c r="V717" s="82" t="s">
        <v>2298</v>
      </c>
      <c r="W717" s="11">
        <v>20</v>
      </c>
      <c r="X717" s="82"/>
      <c r="Y717" s="82" t="s">
        <v>2299</v>
      </c>
      <c r="Z717" s="11">
        <v>20</v>
      </c>
      <c r="AA717" s="82"/>
      <c r="AB717" s="82" t="s">
        <v>2304</v>
      </c>
      <c r="AC717" s="11">
        <v>20</v>
      </c>
      <c r="AD717" s="82"/>
      <c r="AE717" s="82" t="s">
        <v>2301</v>
      </c>
      <c r="AF717" s="11">
        <v>20</v>
      </c>
      <c r="AG717" s="82"/>
      <c r="AH717" s="82" t="s">
        <v>2302</v>
      </c>
      <c r="AI717" s="11">
        <v>20</v>
      </c>
      <c r="AJ717" s="82"/>
      <c r="AK717" s="82"/>
      <c r="AL717" s="11"/>
      <c r="AM717" s="82"/>
    </row>
    <row r="718" spans="1:39" x14ac:dyDescent="0.25">
      <c r="A718" s="81">
        <v>43404.409131944398</v>
      </c>
      <c r="B718" s="81">
        <v>43404.409907407397</v>
      </c>
      <c r="C718" s="82" t="s">
        <v>142</v>
      </c>
      <c r="D718" s="82"/>
      <c r="E718" s="11">
        <v>80</v>
      </c>
      <c r="F718" s="82"/>
      <c r="G718" s="11">
        <v>2203</v>
      </c>
      <c r="H718" s="11"/>
      <c r="I718" s="82"/>
      <c r="J718" s="82" t="s">
        <v>2295</v>
      </c>
      <c r="K718" s="11"/>
      <c r="L718" s="82"/>
      <c r="M718" s="82" t="s">
        <v>257</v>
      </c>
      <c r="N718" s="11"/>
      <c r="O718" s="82"/>
      <c r="P718" s="82" t="s">
        <v>3578</v>
      </c>
      <c r="Q718" s="11"/>
      <c r="R718" s="82"/>
      <c r="S718" s="82" t="s">
        <v>935</v>
      </c>
      <c r="T718" s="11"/>
      <c r="U718" s="82"/>
      <c r="V718" s="82" t="s">
        <v>2298</v>
      </c>
      <c r="W718" s="11">
        <v>20</v>
      </c>
      <c r="X718" s="82"/>
      <c r="Y718" s="82" t="s">
        <v>2309</v>
      </c>
      <c r="Z718" s="11">
        <v>0</v>
      </c>
      <c r="AA718" s="82"/>
      <c r="AB718" s="82" t="s">
        <v>2304</v>
      </c>
      <c r="AC718" s="11">
        <v>20</v>
      </c>
      <c r="AD718" s="82"/>
      <c r="AE718" s="82" t="s">
        <v>2301</v>
      </c>
      <c r="AF718" s="11">
        <v>20</v>
      </c>
      <c r="AG718" s="82"/>
      <c r="AH718" s="82" t="s">
        <v>2302</v>
      </c>
      <c r="AI718" s="11">
        <v>20</v>
      </c>
      <c r="AJ718" s="82"/>
      <c r="AK718" s="82"/>
      <c r="AL718" s="11"/>
      <c r="AM718" s="82"/>
    </row>
    <row r="719" spans="1:39" x14ac:dyDescent="0.25">
      <c r="A719" s="81">
        <v>43404.409965277802</v>
      </c>
      <c r="B719" s="81">
        <v>43404.410648148099</v>
      </c>
      <c r="C719" s="82" t="s">
        <v>142</v>
      </c>
      <c r="D719" s="82"/>
      <c r="E719" s="11">
        <v>40</v>
      </c>
      <c r="F719" s="82"/>
      <c r="G719" s="11">
        <v>2203</v>
      </c>
      <c r="H719" s="11"/>
      <c r="I719" s="82"/>
      <c r="J719" s="82" t="s">
        <v>2295</v>
      </c>
      <c r="K719" s="11"/>
      <c r="L719" s="82"/>
      <c r="M719" s="82" t="s">
        <v>257</v>
      </c>
      <c r="N719" s="11"/>
      <c r="O719" s="82"/>
      <c r="P719" s="82" t="s">
        <v>3532</v>
      </c>
      <c r="Q719" s="11"/>
      <c r="R719" s="82"/>
      <c r="S719" s="82" t="s">
        <v>2314</v>
      </c>
      <c r="T719" s="11"/>
      <c r="U719" s="82"/>
      <c r="V719" s="82" t="s">
        <v>2298</v>
      </c>
      <c r="W719" s="11">
        <v>20</v>
      </c>
      <c r="X719" s="82"/>
      <c r="Y719" s="82" t="s">
        <v>2309</v>
      </c>
      <c r="Z719" s="11">
        <v>0</v>
      </c>
      <c r="AA719" s="82"/>
      <c r="AB719" s="82" t="s">
        <v>2304</v>
      </c>
      <c r="AC719" s="11">
        <v>20</v>
      </c>
      <c r="AD719" s="82"/>
      <c r="AE719" s="82" t="s">
        <v>2311</v>
      </c>
      <c r="AF719" s="11">
        <v>0</v>
      </c>
      <c r="AG719" s="82"/>
      <c r="AH719" s="82" t="s">
        <v>2310</v>
      </c>
      <c r="AI719" s="11">
        <v>0</v>
      </c>
      <c r="AJ719" s="82"/>
      <c r="AK719" s="82"/>
      <c r="AL719" s="11"/>
      <c r="AM719" s="82"/>
    </row>
    <row r="720" spans="1:39" x14ac:dyDescent="0.25">
      <c r="A720" s="81">
        <v>43404.410798611098</v>
      </c>
      <c r="B720" s="81">
        <v>43404.411504629599</v>
      </c>
      <c r="C720" s="82" t="s">
        <v>142</v>
      </c>
      <c r="D720" s="82"/>
      <c r="E720" s="11">
        <v>80</v>
      </c>
      <c r="F720" s="82"/>
      <c r="G720" s="11">
        <v>2203</v>
      </c>
      <c r="H720" s="11"/>
      <c r="I720" s="82"/>
      <c r="J720" s="82" t="s">
        <v>2295</v>
      </c>
      <c r="K720" s="11"/>
      <c r="L720" s="82"/>
      <c r="M720" s="82" t="s">
        <v>257</v>
      </c>
      <c r="N720" s="11"/>
      <c r="O720" s="82"/>
      <c r="P720" s="82" t="s">
        <v>3579</v>
      </c>
      <c r="Q720" s="11"/>
      <c r="R720" s="82"/>
      <c r="S720" s="82" t="s">
        <v>2416</v>
      </c>
      <c r="T720" s="11"/>
      <c r="U720" s="82"/>
      <c r="V720" s="82" t="s">
        <v>2298</v>
      </c>
      <c r="W720" s="11">
        <v>20</v>
      </c>
      <c r="X720" s="82"/>
      <c r="Y720" s="82" t="s">
        <v>2299</v>
      </c>
      <c r="Z720" s="11">
        <v>20</v>
      </c>
      <c r="AA720" s="82"/>
      <c r="AB720" s="82" t="s">
        <v>2304</v>
      </c>
      <c r="AC720" s="11">
        <v>20</v>
      </c>
      <c r="AD720" s="82"/>
      <c r="AE720" s="82" t="s">
        <v>2301</v>
      </c>
      <c r="AF720" s="11">
        <v>20</v>
      </c>
      <c r="AG720" s="82"/>
      <c r="AH720" s="82" t="s">
        <v>2310</v>
      </c>
      <c r="AI720" s="11">
        <v>0</v>
      </c>
      <c r="AJ720" s="82"/>
      <c r="AK720" s="82"/>
      <c r="AL720" s="11"/>
      <c r="AM720" s="82"/>
    </row>
    <row r="721" spans="1:39" x14ac:dyDescent="0.25">
      <c r="A721" s="81">
        <v>43404.411550925899</v>
      </c>
      <c r="B721" s="81">
        <v>43404.412071759303</v>
      </c>
      <c r="C721" s="82" t="s">
        <v>142</v>
      </c>
      <c r="D721" s="82"/>
      <c r="E721" s="11">
        <v>100</v>
      </c>
      <c r="F721" s="82"/>
      <c r="G721" s="11">
        <v>2203</v>
      </c>
      <c r="H721" s="11"/>
      <c r="I721" s="82"/>
      <c r="J721" s="82" t="s">
        <v>2295</v>
      </c>
      <c r="K721" s="11"/>
      <c r="L721" s="82"/>
      <c r="M721" s="82" t="s">
        <v>257</v>
      </c>
      <c r="N721" s="11"/>
      <c r="O721" s="82"/>
      <c r="P721" s="82" t="s">
        <v>3578</v>
      </c>
      <c r="Q721" s="11"/>
      <c r="R721" s="82"/>
      <c r="S721" s="82" t="s">
        <v>259</v>
      </c>
      <c r="T721" s="11"/>
      <c r="U721" s="82"/>
      <c r="V721" s="82" t="s">
        <v>2298</v>
      </c>
      <c r="W721" s="11">
        <v>20</v>
      </c>
      <c r="X721" s="82"/>
      <c r="Y721" s="82" t="s">
        <v>2299</v>
      </c>
      <c r="Z721" s="11">
        <v>20</v>
      </c>
      <c r="AA721" s="82"/>
      <c r="AB721" s="82" t="s">
        <v>2304</v>
      </c>
      <c r="AC721" s="11">
        <v>20</v>
      </c>
      <c r="AD721" s="82"/>
      <c r="AE721" s="82" t="s">
        <v>2301</v>
      </c>
      <c r="AF721" s="11">
        <v>20</v>
      </c>
      <c r="AG721" s="82"/>
      <c r="AH721" s="82" t="s">
        <v>2302</v>
      </c>
      <c r="AI721" s="11">
        <v>20</v>
      </c>
      <c r="AJ721" s="82"/>
      <c r="AK721" s="82"/>
      <c r="AL721" s="11"/>
      <c r="AM721" s="82"/>
    </row>
    <row r="722" spans="1:39" x14ac:dyDescent="0.25">
      <c r="A722" s="81">
        <v>43404.412141203698</v>
      </c>
      <c r="B722" s="81">
        <v>43404.4127546296</v>
      </c>
      <c r="C722" s="82" t="s">
        <v>142</v>
      </c>
      <c r="D722" s="82"/>
      <c r="E722" s="11">
        <v>60</v>
      </c>
      <c r="F722" s="82"/>
      <c r="G722" s="11">
        <v>2203</v>
      </c>
      <c r="H722" s="11"/>
      <c r="I722" s="82"/>
      <c r="J722" s="82" t="s">
        <v>2295</v>
      </c>
      <c r="K722" s="11"/>
      <c r="L722" s="82"/>
      <c r="M722" s="82" t="s">
        <v>257</v>
      </c>
      <c r="N722" s="11"/>
      <c r="O722" s="82"/>
      <c r="P722" s="82" t="s">
        <v>3580</v>
      </c>
      <c r="Q722" s="11"/>
      <c r="R722" s="82"/>
      <c r="S722" s="82" t="s">
        <v>339</v>
      </c>
      <c r="T722" s="11"/>
      <c r="U722" s="82"/>
      <c r="V722" s="82" t="s">
        <v>2373</v>
      </c>
      <c r="W722" s="11">
        <v>0</v>
      </c>
      <c r="X722" s="82"/>
      <c r="Y722" s="82" t="s">
        <v>2309</v>
      </c>
      <c r="Z722" s="11">
        <v>0</v>
      </c>
      <c r="AA722" s="82"/>
      <c r="AB722" s="82" t="s">
        <v>2304</v>
      </c>
      <c r="AC722" s="11">
        <v>20</v>
      </c>
      <c r="AD722" s="82"/>
      <c r="AE722" s="82" t="s">
        <v>2301</v>
      </c>
      <c r="AF722" s="11">
        <v>20</v>
      </c>
      <c r="AG722" s="82"/>
      <c r="AH722" s="82" t="s">
        <v>2302</v>
      </c>
      <c r="AI722" s="11">
        <v>20</v>
      </c>
      <c r="AJ722" s="82"/>
      <c r="AK722" s="82"/>
      <c r="AL722" s="11"/>
      <c r="AM722" s="82"/>
    </row>
    <row r="723" spans="1:39" x14ac:dyDescent="0.25">
      <c r="A723" s="81">
        <v>43404.412812499999</v>
      </c>
      <c r="B723" s="81">
        <v>43404.413483796299</v>
      </c>
      <c r="C723" s="82" t="s">
        <v>142</v>
      </c>
      <c r="D723" s="82"/>
      <c r="E723" s="11">
        <v>100</v>
      </c>
      <c r="F723" s="82"/>
      <c r="G723" s="11">
        <v>2203</v>
      </c>
      <c r="H723" s="11"/>
      <c r="I723" s="82"/>
      <c r="J723" s="82" t="s">
        <v>2295</v>
      </c>
      <c r="K723" s="11"/>
      <c r="L723" s="82"/>
      <c r="M723" s="82" t="s">
        <v>257</v>
      </c>
      <c r="N723" s="11"/>
      <c r="O723" s="82"/>
      <c r="P723" s="82" t="s">
        <v>3578</v>
      </c>
      <c r="Q723" s="11"/>
      <c r="R723" s="82"/>
      <c r="S723" s="82" t="s">
        <v>2436</v>
      </c>
      <c r="T723" s="11"/>
      <c r="U723" s="82"/>
      <c r="V723" s="82" t="s">
        <v>2298</v>
      </c>
      <c r="W723" s="11">
        <v>20</v>
      </c>
      <c r="X723" s="82"/>
      <c r="Y723" s="82" t="s">
        <v>2299</v>
      </c>
      <c r="Z723" s="11">
        <v>20</v>
      </c>
      <c r="AA723" s="82"/>
      <c r="AB723" s="82" t="s">
        <v>2304</v>
      </c>
      <c r="AC723" s="11">
        <v>20</v>
      </c>
      <c r="AD723" s="82"/>
      <c r="AE723" s="82" t="s">
        <v>2301</v>
      </c>
      <c r="AF723" s="11">
        <v>20</v>
      </c>
      <c r="AG723" s="82"/>
      <c r="AH723" s="82" t="s">
        <v>2302</v>
      </c>
      <c r="AI723" s="11">
        <v>20</v>
      </c>
      <c r="AJ723" s="82"/>
      <c r="AK723" s="82"/>
      <c r="AL723" s="11"/>
      <c r="AM723" s="82"/>
    </row>
    <row r="724" spans="1:39" x14ac:dyDescent="0.25">
      <c r="A724" s="81">
        <v>43404.413819444402</v>
      </c>
      <c r="B724" s="81">
        <v>43404.415092592601</v>
      </c>
      <c r="C724" s="82" t="s">
        <v>142</v>
      </c>
      <c r="D724" s="82"/>
      <c r="E724" s="11">
        <v>60</v>
      </c>
      <c r="F724" s="82"/>
      <c r="G724" s="11">
        <v>2203</v>
      </c>
      <c r="H724" s="11"/>
      <c r="I724" s="82"/>
      <c r="J724" s="82" t="s">
        <v>2295</v>
      </c>
      <c r="K724" s="11"/>
      <c r="L724" s="82"/>
      <c r="M724" s="82" t="s">
        <v>257</v>
      </c>
      <c r="N724" s="11"/>
      <c r="O724" s="82"/>
      <c r="P724" s="82" t="s">
        <v>3579</v>
      </c>
      <c r="Q724" s="11"/>
      <c r="R724" s="82"/>
      <c r="S724" s="82" t="s">
        <v>1206</v>
      </c>
      <c r="T724" s="11"/>
      <c r="U724" s="82"/>
      <c r="V724" s="82" t="s">
        <v>2342</v>
      </c>
      <c r="W724" s="11">
        <v>0</v>
      </c>
      <c r="X724" s="82"/>
      <c r="Y724" s="82" t="s">
        <v>2299</v>
      </c>
      <c r="Z724" s="11">
        <v>20</v>
      </c>
      <c r="AA724" s="82"/>
      <c r="AB724" s="82" t="s">
        <v>2300</v>
      </c>
      <c r="AC724" s="11">
        <v>0</v>
      </c>
      <c r="AD724" s="82"/>
      <c r="AE724" s="82" t="s">
        <v>2301</v>
      </c>
      <c r="AF724" s="11">
        <v>20</v>
      </c>
      <c r="AG724" s="82"/>
      <c r="AH724" s="82" t="s">
        <v>2302</v>
      </c>
      <c r="AI724" s="11">
        <v>20</v>
      </c>
      <c r="AJ724" s="82"/>
      <c r="AK724" s="82"/>
      <c r="AL724" s="11"/>
      <c r="AM724" s="82"/>
    </row>
    <row r="725" spans="1:39" x14ac:dyDescent="0.25">
      <c r="A725" s="81">
        <v>43404.4151851852</v>
      </c>
      <c r="B725" s="81">
        <v>43404.416168981501</v>
      </c>
      <c r="C725" s="82" t="s">
        <v>142</v>
      </c>
      <c r="D725" s="82"/>
      <c r="E725" s="11">
        <v>60</v>
      </c>
      <c r="F725" s="82"/>
      <c r="G725" s="11">
        <v>2203</v>
      </c>
      <c r="H725" s="11"/>
      <c r="I725" s="82"/>
      <c r="J725" s="82" t="s">
        <v>2295</v>
      </c>
      <c r="K725" s="11"/>
      <c r="L725" s="82"/>
      <c r="M725" s="82" t="s">
        <v>257</v>
      </c>
      <c r="N725" s="11"/>
      <c r="O725" s="82"/>
      <c r="P725" s="82" t="s">
        <v>3581</v>
      </c>
      <c r="Q725" s="11"/>
      <c r="R725" s="82"/>
      <c r="S725" s="82" t="s">
        <v>2406</v>
      </c>
      <c r="T725" s="11"/>
      <c r="U725" s="82"/>
      <c r="V725" s="82" t="s">
        <v>2373</v>
      </c>
      <c r="W725" s="11">
        <v>0</v>
      </c>
      <c r="X725" s="82"/>
      <c r="Y725" s="82" t="s">
        <v>2309</v>
      </c>
      <c r="Z725" s="11">
        <v>0</v>
      </c>
      <c r="AA725" s="82"/>
      <c r="AB725" s="82" t="s">
        <v>2304</v>
      </c>
      <c r="AC725" s="11">
        <v>20</v>
      </c>
      <c r="AD725" s="82"/>
      <c r="AE725" s="82" t="s">
        <v>2301</v>
      </c>
      <c r="AF725" s="11">
        <v>20</v>
      </c>
      <c r="AG725" s="82"/>
      <c r="AH725" s="82" t="s">
        <v>2302</v>
      </c>
      <c r="AI725" s="11">
        <v>20</v>
      </c>
      <c r="AJ725" s="82"/>
      <c r="AK725" s="82"/>
      <c r="AL725" s="11"/>
      <c r="AM725" s="82"/>
    </row>
    <row r="726" spans="1:39" x14ac:dyDescent="0.25">
      <c r="A726" s="81">
        <v>43404.416365740697</v>
      </c>
      <c r="B726" s="81">
        <v>43404.416898148098</v>
      </c>
      <c r="C726" s="82" t="s">
        <v>142</v>
      </c>
      <c r="D726" s="82"/>
      <c r="E726" s="11">
        <v>40</v>
      </c>
      <c r="F726" s="82"/>
      <c r="G726" s="11">
        <v>2203</v>
      </c>
      <c r="H726" s="11"/>
      <c r="I726" s="82"/>
      <c r="J726" s="82" t="s">
        <v>2295</v>
      </c>
      <c r="K726" s="11"/>
      <c r="L726" s="82"/>
      <c r="M726" s="82" t="s">
        <v>257</v>
      </c>
      <c r="N726" s="11"/>
      <c r="O726" s="82"/>
      <c r="P726" s="82" t="s">
        <v>3532</v>
      </c>
      <c r="Q726" s="11"/>
      <c r="R726" s="82"/>
      <c r="S726" s="82" t="s">
        <v>171</v>
      </c>
      <c r="T726" s="11"/>
      <c r="U726" s="82"/>
      <c r="V726" s="82" t="s">
        <v>2373</v>
      </c>
      <c r="W726" s="11">
        <v>0</v>
      </c>
      <c r="X726" s="82"/>
      <c r="Y726" s="82" t="s">
        <v>2299</v>
      </c>
      <c r="Z726" s="11">
        <v>20</v>
      </c>
      <c r="AA726" s="82"/>
      <c r="AB726" s="82" t="s">
        <v>2300</v>
      </c>
      <c r="AC726" s="11">
        <v>0</v>
      </c>
      <c r="AD726" s="82"/>
      <c r="AE726" s="82" t="s">
        <v>2311</v>
      </c>
      <c r="AF726" s="11">
        <v>0</v>
      </c>
      <c r="AG726" s="82"/>
      <c r="AH726" s="82" t="s">
        <v>2302</v>
      </c>
      <c r="AI726" s="11">
        <v>20</v>
      </c>
      <c r="AJ726" s="82"/>
      <c r="AK726" s="82"/>
      <c r="AL726" s="11"/>
      <c r="AM726" s="82"/>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74"/>
  <sheetViews>
    <sheetView topLeftCell="D1" workbookViewId="0">
      <selection activeCell="L36" sqref="L36"/>
    </sheetView>
  </sheetViews>
  <sheetFormatPr baseColWidth="10" defaultRowHeight="15" x14ac:dyDescent="0.25"/>
  <cols>
    <col min="2" max="2" width="53.85546875" customWidth="1"/>
    <col min="3" max="3" width="23.85546875" customWidth="1"/>
    <col min="4" max="4" width="36.140625" customWidth="1"/>
    <col min="5" max="5" width="26.140625" customWidth="1"/>
    <col min="6" max="6" width="14.7109375" customWidth="1"/>
    <col min="7" max="7" width="14.5703125" style="11" customWidth="1"/>
    <col min="8" max="9" width="11.42578125" customWidth="1"/>
    <col min="10" max="10" width="15.7109375" customWidth="1"/>
    <col min="11" max="11" width="11.42578125" customWidth="1"/>
    <col min="12" max="12" width="11.85546875" customWidth="1"/>
    <col min="13" max="13" width="10.7109375" customWidth="1"/>
    <col min="14" max="14" width="11.42578125" customWidth="1"/>
    <col min="15" max="15" width="11.42578125" style="19" customWidth="1"/>
    <col min="16" max="18" width="11.42578125" customWidth="1"/>
    <col min="19" max="19" width="11.42578125" style="19" customWidth="1"/>
  </cols>
  <sheetData>
    <row r="1" spans="1:26" x14ac:dyDescent="0.25">
      <c r="A1" t="s">
        <v>2265</v>
      </c>
      <c r="B1" t="s">
        <v>2266</v>
      </c>
      <c r="C1" t="s">
        <v>2267</v>
      </c>
      <c r="D1" t="s">
        <v>2268</v>
      </c>
      <c r="E1" t="s">
        <v>3515</v>
      </c>
      <c r="F1" t="s">
        <v>2649</v>
      </c>
      <c r="G1" s="11" t="s">
        <v>2269</v>
      </c>
      <c r="H1" t="s">
        <v>2270</v>
      </c>
      <c r="I1" t="s">
        <v>2271</v>
      </c>
      <c r="J1" t="s">
        <v>2650</v>
      </c>
      <c r="K1" t="s">
        <v>2651</v>
      </c>
      <c r="L1" t="s">
        <v>2672</v>
      </c>
      <c r="M1" t="s">
        <v>2273</v>
      </c>
      <c r="N1" t="s">
        <v>2671</v>
      </c>
      <c r="O1" s="19" t="s">
        <v>2272</v>
      </c>
      <c r="P1" t="s">
        <v>2672</v>
      </c>
      <c r="Q1" t="s">
        <v>2665</v>
      </c>
      <c r="R1" t="s">
        <v>2671</v>
      </c>
      <c r="S1" s="19" t="s">
        <v>2666</v>
      </c>
      <c r="T1" t="s">
        <v>3516</v>
      </c>
      <c r="W1" t="s">
        <v>2669</v>
      </c>
      <c r="X1" t="s">
        <v>2670</v>
      </c>
    </row>
    <row r="2" spans="1:26" x14ac:dyDescent="0.25">
      <c r="A2">
        <f>+_56F9DC9755BA473782653E2940F99386[[#This Row],[Unidad Prográmatica]]</f>
        <v>2474</v>
      </c>
      <c r="B2" s="11" t="str">
        <f>VLOOKUP(A2, GENERAL!A2:B232, 2,FALSE)</f>
        <v>Área de Salud Puerto Viejo-Sarapiquí</v>
      </c>
      <c r="C2" t="str">
        <f>+_56F9DC9755BA473782653E2940F99386[[#This Row],[Nivel de complejidad del Centro Asistencial]]</f>
        <v xml:space="preserve">Área de Salud/ Clínica </v>
      </c>
      <c r="D2" t="str">
        <f>+_56F9DC9755BA473782653E2940F99386[[#This Row],[Persona Responsable]]</f>
        <v xml:space="preserve">Carlos Andres Alvarez Sanchez </v>
      </c>
      <c r="E2" s="11" t="str">
        <f>VLOOKUP(A2,GENERAL!A$2:C232,3,FALSE)</f>
        <v>Región Central Norte</v>
      </c>
      <c r="F2">
        <f>+_56F9DC9755BA473782653E2940F99386[Points - Expediente 10]</f>
        <v>30</v>
      </c>
      <c r="G2" s="12">
        <f>+_56F9DC9755BA473782653E2940F99386[[#This Row],[Puntuación]]</f>
        <v>0</v>
      </c>
      <c r="H2">
        <f>+_56F9DC9755BA473782653E2940F99386[[#This Row],[Points - Divulgación de resultados]]</f>
        <v>25</v>
      </c>
      <c r="I2">
        <f>+_56F9DC9755BA473782653E2940F99386[[#This Row],[Points - Participantes de divulgación]]</f>
        <v>75</v>
      </c>
      <c r="J2">
        <f t="shared" ref="J2:J32" si="0">SUM(H2:I2)</f>
        <v>100</v>
      </c>
      <c r="K2">
        <f>SUM(F2+G2)</f>
        <v>30</v>
      </c>
      <c r="L2">
        <v>10</v>
      </c>
      <c r="M2">
        <f>COUNTIF(Usuarios!K2:K2999,DATOS!A2)</f>
        <v>18</v>
      </c>
      <c r="N2" s="19">
        <f>SUMIF(Usuarios!K2:K2999,DATOS!A2,Usuarios!E2:E2999)</f>
        <v>1540</v>
      </c>
      <c r="O2" s="19">
        <f>IF(M2&gt;=L2,N2/M2,N2/L2)</f>
        <v>85.555555555555557</v>
      </c>
      <c r="P2">
        <f>IF(L2=10,5,10)</f>
        <v>5</v>
      </c>
      <c r="Q2">
        <f>COUNTIF(PROFESIONALES!G2:G2000,DATOS!A2)</f>
        <v>13</v>
      </c>
      <c r="R2">
        <f>SUMIF(PROFESIONALES!G2:G2000,DATOS!A2,PROFESIONALES!E2:E2000)</f>
        <v>1080</v>
      </c>
      <c r="S2" s="19">
        <f>IF(Q2&gt;P2,R2/Q2,R2/P2)</f>
        <v>83.07692307692308</v>
      </c>
      <c r="T2" s="19">
        <f>(S2+O2+K2+J2)/4</f>
        <v>74.658119658119659</v>
      </c>
      <c r="V2" t="s">
        <v>2667</v>
      </c>
      <c r="W2">
        <v>10</v>
      </c>
      <c r="X2">
        <v>20</v>
      </c>
      <c r="Z2">
        <f>COUNTIF(PROFESIONALES!G2:G2000,DATOS!A2)</f>
        <v>13</v>
      </c>
    </row>
    <row r="3" spans="1:26" x14ac:dyDescent="0.25">
      <c r="A3">
        <f>+_56F9DC9755BA473782653E2940F99386[[#This Row],[Unidad Prográmatica]]</f>
        <v>2760</v>
      </c>
      <c r="B3" s="11" t="str">
        <f>VLOOKUP(A3, GENERAL!A2:B233, 2,FALSE)</f>
        <v>Área de Salud de Pérez Zeledón</v>
      </c>
      <c r="C3" t="str">
        <f>+_56F9DC9755BA473782653E2940F99386[[#This Row],[Nivel de complejidad del Centro Asistencial]]</f>
        <v xml:space="preserve">Área de Salud/ Clínica </v>
      </c>
      <c r="D3" t="str">
        <f>+_56F9DC9755BA473782653E2940F99386[[#This Row],[Persona Responsable]]</f>
        <v>TERESA PRADO TENORIO</v>
      </c>
      <c r="E3" s="11" t="str">
        <f>VLOOKUP(A3,GENERAL!A$2:C233,3,FALSE)</f>
        <v>Región Brunca</v>
      </c>
      <c r="F3">
        <f>+_56F9DC9755BA473782653E2940F99386[Points - Expediente 10]</f>
        <v>70</v>
      </c>
      <c r="G3" s="12">
        <f>+_56F9DC9755BA473782653E2940F99386[[#This Row],[Puntuación]]</f>
        <v>0</v>
      </c>
      <c r="H3">
        <f>+_56F9DC9755BA473782653E2940F99386[[#This Row],[Points - Divulgación de resultados]]</f>
        <v>25</v>
      </c>
      <c r="I3">
        <f>+_56F9DC9755BA473782653E2940F99386[[#This Row],[Points - Participantes de divulgación]]</f>
        <v>75</v>
      </c>
      <c r="J3">
        <f t="shared" si="0"/>
        <v>100</v>
      </c>
      <c r="K3">
        <f t="shared" ref="K3:K64" si="1">SUM(F3+G3)</f>
        <v>70</v>
      </c>
      <c r="L3">
        <v>10</v>
      </c>
      <c r="M3">
        <f>COUNTIF(Usuarios!K2:K2999,DATOS!A3)</f>
        <v>10</v>
      </c>
      <c r="N3" s="19">
        <f>SUMIF(Usuarios!K3:K3000,DATOS!A3,Usuarios!E3:E3000)</f>
        <v>860</v>
      </c>
      <c r="O3" s="19">
        <f t="shared" ref="O3:O64" si="2">IF(M3&gt;=L3,N3/M3,N3/L3)</f>
        <v>86</v>
      </c>
      <c r="P3">
        <f t="shared" ref="P3:P64" si="3">IF(L3=10,5,10)</f>
        <v>5</v>
      </c>
      <c r="Q3">
        <f>COUNTIF(PROFESIONALES!G3:G2001,DATOS!A3)</f>
        <v>5</v>
      </c>
      <c r="R3">
        <f>SUMIF(PROFESIONALES!G3:G2001,DATOS!A3,PROFESIONALES!E3:E2001)</f>
        <v>500</v>
      </c>
      <c r="S3" s="19">
        <f t="shared" ref="S3:S64" si="4">IF(Q3&gt;P3,R3/Q3,R3/P3)</f>
        <v>100</v>
      </c>
      <c r="T3" s="19">
        <f t="shared" ref="T3:T64" si="5">(S3+O3+K3+J3)/4</f>
        <v>89</v>
      </c>
      <c r="V3" t="s">
        <v>2668</v>
      </c>
      <c r="W3">
        <v>5</v>
      </c>
      <c r="X3">
        <v>10</v>
      </c>
    </row>
    <row r="4" spans="1:26" x14ac:dyDescent="0.25">
      <c r="A4">
        <f>+_56F9DC9755BA473782653E2940F99386[[#This Row],[Unidad Prográmatica]]</f>
        <v>2395</v>
      </c>
      <c r="B4" s="11" t="str">
        <f>VLOOKUP(A4, GENERAL!A2:B234, 2,FALSE)</f>
        <v>Área de Salud Oreamuno Pacayas Tierra Blanca</v>
      </c>
      <c r="C4" t="str">
        <f>+_56F9DC9755BA473782653E2940F99386[[#This Row],[Nivel de complejidad del Centro Asistencial]]</f>
        <v xml:space="preserve">Área de Salud/ Clínica </v>
      </c>
      <c r="D4" t="str">
        <f>+_56F9DC9755BA473782653E2940F99386[[#This Row],[Persona Responsable]]</f>
        <v>WENDY CHACON GARITA</v>
      </c>
      <c r="E4" s="11" t="str">
        <f>VLOOKUP(A4,GENERAL!A$2:C234,3,FALSE)</f>
        <v>Región Central Sur</v>
      </c>
      <c r="F4">
        <f>+_56F9DC9755BA473782653E2940F99386[Points - Expediente 10]</f>
        <v>80</v>
      </c>
      <c r="G4" s="12">
        <f>+_56F9DC9755BA473782653E2940F99386[[#This Row],[Puntuación]]</f>
        <v>0</v>
      </c>
      <c r="H4">
        <f>+_56F9DC9755BA473782653E2940F99386[[#This Row],[Points - Divulgación de resultados]]</f>
        <v>25</v>
      </c>
      <c r="I4">
        <f>+_56F9DC9755BA473782653E2940F99386[[#This Row],[Points - Participantes de divulgación]]</f>
        <v>75</v>
      </c>
      <c r="J4">
        <f t="shared" si="0"/>
        <v>100</v>
      </c>
      <c r="K4">
        <f t="shared" si="1"/>
        <v>80</v>
      </c>
      <c r="L4">
        <v>10</v>
      </c>
      <c r="M4">
        <f>COUNTIF(Usuarios!K2:K2999,DATOS!A4)</f>
        <v>6</v>
      </c>
      <c r="N4" s="19">
        <f>SUMIF(Usuarios!K4:K3001,DATOS!A4,Usuarios!E4:E3001)</f>
        <v>480</v>
      </c>
      <c r="O4" s="19">
        <f t="shared" si="2"/>
        <v>48</v>
      </c>
      <c r="P4">
        <f t="shared" si="3"/>
        <v>5</v>
      </c>
      <c r="Q4">
        <f>COUNTIF(PROFESIONALES!G4:G2002,DATOS!A4)</f>
        <v>5</v>
      </c>
      <c r="R4">
        <f>SUMIF(PROFESIONALES!G4:G2002,DATOS!A4,PROFESIONALES!E4:E2002)</f>
        <v>300</v>
      </c>
      <c r="S4" s="19">
        <f t="shared" si="4"/>
        <v>60</v>
      </c>
      <c r="T4" s="19">
        <f t="shared" si="5"/>
        <v>72</v>
      </c>
    </row>
    <row r="5" spans="1:26" x14ac:dyDescent="0.25">
      <c r="A5">
        <f>+_56F9DC9755BA473782653E2940F99386[[#This Row],[Unidad Prográmatica]]</f>
        <v>2601</v>
      </c>
      <c r="B5" s="11" t="str">
        <f>VLOOKUP(A5, GENERAL!A2:B235, 2,FALSE)</f>
        <v xml:space="preserve">Hospital Tony Facio Castro </v>
      </c>
      <c r="C5" t="str">
        <f>+_56F9DC9755BA473782653E2940F99386[[#This Row],[Nivel de complejidad del Centro Asistencial]]</f>
        <v xml:space="preserve">Hospital Regional </v>
      </c>
      <c r="D5" t="str">
        <f>+_56F9DC9755BA473782653E2940F99386[[#This Row],[Persona Responsable]]</f>
        <v xml:space="preserve">Dr. Marco Antonio Espinoza Quesada </v>
      </c>
      <c r="E5" s="11" t="str">
        <f>VLOOKUP(A5,GENERAL!A$2:C235,3,FALSE)</f>
        <v>Hospital Regional</v>
      </c>
      <c r="F5">
        <f>+_56F9DC9755BA473782653E2940F99386[Points - Expediente 10]</f>
        <v>0</v>
      </c>
      <c r="G5" s="12" t="str">
        <f>+_56F9DC9755BA473782653E2940F99386[[#This Row],[Puntuación]]</f>
        <v>90</v>
      </c>
      <c r="H5">
        <f>+_56F9DC9755BA473782653E2940F99386[[#This Row],[Points - Divulgación de resultados]]</f>
        <v>25</v>
      </c>
      <c r="I5">
        <f>+_56F9DC9755BA473782653E2940F99386[[#This Row],[Points - Participantes de divulgación]]</f>
        <v>0</v>
      </c>
      <c r="J5">
        <f t="shared" si="0"/>
        <v>25</v>
      </c>
      <c r="K5">
        <f t="shared" si="1"/>
        <v>90</v>
      </c>
      <c r="L5">
        <v>20</v>
      </c>
      <c r="M5">
        <f>COUNTIF(Usuarios!K2:K2999,DATOS!A5)</f>
        <v>9</v>
      </c>
      <c r="N5" s="19">
        <f>SUMIF(Usuarios!K5:K3002,DATOS!A5,Usuarios!E5:E3002)</f>
        <v>900</v>
      </c>
      <c r="O5" s="19">
        <f t="shared" si="2"/>
        <v>45</v>
      </c>
      <c r="P5">
        <f t="shared" si="3"/>
        <v>10</v>
      </c>
      <c r="Q5">
        <f>COUNTIF(PROFESIONALES!G5:G2003,DATOS!A5)</f>
        <v>8</v>
      </c>
      <c r="R5">
        <f>SUMIF(PROFESIONALES!G5:G2003,DATOS!A5,PROFESIONALES!E5:E2003)</f>
        <v>620</v>
      </c>
      <c r="S5" s="19">
        <f t="shared" si="4"/>
        <v>62</v>
      </c>
      <c r="T5" s="19">
        <f t="shared" si="5"/>
        <v>55.5</v>
      </c>
    </row>
    <row r="6" spans="1:26" x14ac:dyDescent="0.25">
      <c r="B6" s="11"/>
      <c r="E6" s="11"/>
      <c r="G6" s="12"/>
      <c r="N6" s="19"/>
      <c r="T6" s="19"/>
    </row>
    <row r="7" spans="1:26" x14ac:dyDescent="0.25">
      <c r="B7" s="11"/>
      <c r="E7" s="11"/>
      <c r="G7" s="12"/>
      <c r="N7" s="19"/>
      <c r="T7" s="19"/>
    </row>
    <row r="8" spans="1:26" x14ac:dyDescent="0.25">
      <c r="A8">
        <f>+_56F9DC9755BA473782653E2940F99386[[#This Row],[Unidad Prográmatica]]</f>
        <v>2332</v>
      </c>
      <c r="B8" s="11" t="str">
        <f>VLOOKUP(A8, GENERAL!A2:B239, 2,FALSE)</f>
        <v>Área de Salud Paraíso-Cervantes</v>
      </c>
      <c r="C8" t="str">
        <f>+_56F9DC9755BA473782653E2940F99386[[#This Row],[Nivel de complejidad del Centro Asistencial]]</f>
        <v xml:space="preserve">Área de Salud/ Clínica </v>
      </c>
      <c r="D8" t="str">
        <f>+_56F9DC9755BA473782653E2940F99386[[#This Row],[Persona Responsable]]</f>
        <v xml:space="preserve">Melissa Fallas Sanabria </v>
      </c>
      <c r="E8" s="11" t="str">
        <f>VLOOKUP(A8,GENERAL!A$2:C239,3,FALSE)</f>
        <v>Región Central Sur</v>
      </c>
      <c r="F8">
        <f>+_56F9DC9755BA473782653E2940F99386[Points - Expediente 10]</f>
        <v>100</v>
      </c>
      <c r="G8" s="12">
        <f>+_56F9DC9755BA473782653E2940F99386[[#This Row],[Puntuación]]</f>
        <v>0</v>
      </c>
      <c r="H8">
        <f>+_56F9DC9755BA473782653E2940F99386[[#This Row],[Points - Divulgación de resultados]]</f>
        <v>25</v>
      </c>
      <c r="I8">
        <f>+_56F9DC9755BA473782653E2940F99386[[#This Row],[Points - Participantes de divulgación]]</f>
        <v>75</v>
      </c>
      <c r="J8">
        <f t="shared" si="0"/>
        <v>100</v>
      </c>
      <c r="K8">
        <f t="shared" si="1"/>
        <v>100</v>
      </c>
      <c r="L8">
        <v>10</v>
      </c>
      <c r="M8">
        <f>COUNTIF(Usuarios!K2:K2999,A8)</f>
        <v>12</v>
      </c>
      <c r="N8" s="19">
        <f>SUMIF(Usuarios!K9:K3006,DATOS!A8,Usuarios!E9:E3006)</f>
        <v>1080</v>
      </c>
      <c r="O8" s="19">
        <f t="shared" si="2"/>
        <v>90</v>
      </c>
      <c r="P8">
        <f t="shared" si="3"/>
        <v>5</v>
      </c>
      <c r="Q8">
        <f>COUNTIF(PROFESIONALES!G9:G2007,DATOS!A8)</f>
        <v>5</v>
      </c>
      <c r="R8">
        <f>SUMIF(PROFESIONALES!G9:G2007,DATOS!A8,PROFESIONALES!E9:E2007)</f>
        <v>440</v>
      </c>
      <c r="S8" s="19">
        <f t="shared" si="4"/>
        <v>88</v>
      </c>
      <c r="T8" s="19">
        <f t="shared" si="5"/>
        <v>94.5</v>
      </c>
    </row>
    <row r="9" spans="1:26" x14ac:dyDescent="0.25">
      <c r="B9" s="11"/>
      <c r="E9" s="11"/>
      <c r="G9" s="12"/>
      <c r="N9" s="19"/>
      <c r="T9" s="19"/>
    </row>
    <row r="10" spans="1:26" x14ac:dyDescent="0.25">
      <c r="A10">
        <f>+_56F9DC9755BA473782653E2940F99386[[#This Row],[Unidad Prográmatica]]</f>
        <v>2277</v>
      </c>
      <c r="B10" s="11" t="str">
        <f>VLOOKUP(A10, GENERAL!A2:B241, 2,FALSE)</f>
        <v>Área de Salud Alajuela Oeste</v>
      </c>
      <c r="C10" t="str">
        <f>+_56F9DC9755BA473782653E2940F99386[[#This Row],[Nivel de complejidad del Centro Asistencial]]</f>
        <v xml:space="preserve">Área de Salud/ Clínica </v>
      </c>
      <c r="D10" t="str">
        <f>+_56F9DC9755BA473782653E2940F99386[[#This Row],[Persona Responsable]]</f>
        <v>DR. NELSON ALBERTO LEDEZMA CASTRO</v>
      </c>
      <c r="E10" s="11" t="str">
        <f>VLOOKUP(A10,GENERAL!A$2:C241,3,FALSE)</f>
        <v>Región Central Norte</v>
      </c>
      <c r="F10">
        <f>+_56F9DC9755BA473782653E2940F99386[Points - Expediente 10]</f>
        <v>95</v>
      </c>
      <c r="G10" s="12">
        <f>+_56F9DC9755BA473782653E2940F99386[[#This Row],[Puntuación]]</f>
        <v>0</v>
      </c>
      <c r="H10">
        <f>+_56F9DC9755BA473782653E2940F99386[[#This Row],[Points - Divulgación de resultados]]</f>
        <v>25</v>
      </c>
      <c r="I10">
        <f>+_56F9DC9755BA473782653E2940F99386[[#This Row],[Points - Participantes de divulgación]]</f>
        <v>75</v>
      </c>
      <c r="J10">
        <f t="shared" si="0"/>
        <v>100</v>
      </c>
      <c r="K10">
        <f t="shared" si="1"/>
        <v>95</v>
      </c>
      <c r="L10">
        <v>10</v>
      </c>
      <c r="M10">
        <f>COUNTIF(Usuarios!K2:K2999,A10)</f>
        <v>10</v>
      </c>
      <c r="N10" s="19">
        <f>SUMIF(Usuarios!K11:K3008,DATOS!A10,Usuarios!E11:E3008)</f>
        <v>640</v>
      </c>
      <c r="O10" s="19">
        <f t="shared" si="2"/>
        <v>64</v>
      </c>
      <c r="P10">
        <f t="shared" si="3"/>
        <v>5</v>
      </c>
      <c r="Q10">
        <f>COUNTIF(PROFESIONALES!G11:G2009,DATOS!A10)</f>
        <v>6</v>
      </c>
      <c r="R10">
        <f>SUMIF(PROFESIONALES!G11:G2009,DATOS!A10,PROFESIONALES!E11:E2009)</f>
        <v>420</v>
      </c>
      <c r="S10" s="19">
        <f t="shared" si="4"/>
        <v>70</v>
      </c>
      <c r="T10" s="19">
        <f t="shared" si="5"/>
        <v>82.25</v>
      </c>
      <c r="Z10">
        <f>COUNTIF(PROFESIONALES!G2:G2000,DATOS!A2)</f>
        <v>13</v>
      </c>
    </row>
    <row r="11" spans="1:26" x14ac:dyDescent="0.25">
      <c r="B11" s="11"/>
      <c r="E11" s="11"/>
      <c r="G11" s="12"/>
      <c r="N11" s="19"/>
      <c r="T11" s="19"/>
    </row>
    <row r="12" spans="1:26" x14ac:dyDescent="0.25">
      <c r="A12">
        <f>+_56F9DC9755BA473782653E2940F99386[[#This Row],[Unidad Prográmatica]]</f>
        <v>2308</v>
      </c>
      <c r="B12" s="11" t="str">
        <f>VLOOKUP(A12, GENERAL!A2:B243, 2,FALSE)</f>
        <v>Hospital Max Terán Valls</v>
      </c>
      <c r="C12" t="str">
        <f>+_56F9DC9755BA473782653E2940F99386[[#This Row],[Nivel de complejidad del Centro Asistencial]]</f>
        <v xml:space="preserve">CAIS/ Hospital Periférico </v>
      </c>
      <c r="D12" t="str">
        <f>+_56F9DC9755BA473782653E2940F99386[[#This Row],[Persona Responsable]]</f>
        <v xml:space="preserve">Jimmy Romero Bonilla </v>
      </c>
      <c r="E12" s="11" t="str">
        <f>VLOOKUP(A12,GENERAL!A$2:C243,3,FALSE)</f>
        <v>Hospital Periférico</v>
      </c>
      <c r="F12">
        <f>+_56F9DC9755BA473782653E2940F99386[Points - Expediente 10]</f>
        <v>100</v>
      </c>
      <c r="G12" s="12">
        <f>+_56F9DC9755BA473782653E2940F99386[[#This Row],[Puntuación]]</f>
        <v>0</v>
      </c>
      <c r="H12">
        <f>+_56F9DC9755BA473782653E2940F99386[[#This Row],[Points - Divulgación de resultados]]</f>
        <v>25</v>
      </c>
      <c r="I12">
        <f>+_56F9DC9755BA473782653E2940F99386[[#This Row],[Points - Participantes de divulgación]]</f>
        <v>75</v>
      </c>
      <c r="J12">
        <f t="shared" si="0"/>
        <v>100</v>
      </c>
      <c r="K12">
        <f t="shared" si="1"/>
        <v>100</v>
      </c>
      <c r="L12">
        <v>10</v>
      </c>
      <c r="M12">
        <f>COUNTIF(Usuarios!K2:K2999,A12)</f>
        <v>12</v>
      </c>
      <c r="N12" s="19">
        <f>SUMIF(Usuarios!K13:K3010,DATOS!A12,Usuarios!E13:E3010)</f>
        <v>1160</v>
      </c>
      <c r="O12" s="19">
        <f t="shared" si="2"/>
        <v>96.666666666666671</v>
      </c>
      <c r="P12">
        <f t="shared" si="3"/>
        <v>5</v>
      </c>
      <c r="Q12">
        <f>COUNTIF(PROFESIONALES!G13:G2011,DATOS!A12)</f>
        <v>7</v>
      </c>
      <c r="R12">
        <f>SUMIF(PROFESIONALES!G13:G2011,DATOS!A12,PROFESIONALES!E13:E2011)</f>
        <v>700</v>
      </c>
      <c r="S12" s="19">
        <f t="shared" si="4"/>
        <v>100</v>
      </c>
      <c r="T12" s="19">
        <f t="shared" si="5"/>
        <v>99.166666666666671</v>
      </c>
    </row>
    <row r="13" spans="1:26" x14ac:dyDescent="0.25">
      <c r="A13">
        <f>+_56F9DC9755BA473782653E2940F99386[[#This Row],[Unidad Prográmatica]]</f>
        <v>2759</v>
      </c>
      <c r="B13" s="11" t="str">
        <f>VLOOKUP(A13, GENERAL!A2:B244, 2,FALSE)</f>
        <v>Área de Salud Osa</v>
      </c>
      <c r="C13" t="str">
        <f>+_56F9DC9755BA473782653E2940F99386[[#This Row],[Nivel de complejidad del Centro Asistencial]]</f>
        <v xml:space="preserve">Área de Salud/ Clínica </v>
      </c>
      <c r="D13" t="str">
        <f>+_56F9DC9755BA473782653E2940F99386[[#This Row],[Persona Responsable]]</f>
        <v>Dr. Keyner Rivas Zúñiga</v>
      </c>
      <c r="E13" s="11" t="str">
        <f>VLOOKUP(A13,GENERAL!A$2:C244,3,FALSE)</f>
        <v>Región Brunca</v>
      </c>
      <c r="F13">
        <f>+_56F9DC9755BA473782653E2940F99386[Points - Expediente 10]</f>
        <v>100</v>
      </c>
      <c r="G13" s="12">
        <f>+_56F9DC9755BA473782653E2940F99386[[#This Row],[Puntuación]]</f>
        <v>0</v>
      </c>
      <c r="H13">
        <f>+_56F9DC9755BA473782653E2940F99386[[#This Row],[Points - Divulgación de resultados]]</f>
        <v>25</v>
      </c>
      <c r="I13">
        <f>+_56F9DC9755BA473782653E2940F99386[[#This Row],[Points - Participantes de divulgación]]</f>
        <v>75</v>
      </c>
      <c r="J13">
        <f t="shared" si="0"/>
        <v>100</v>
      </c>
      <c r="K13">
        <f t="shared" si="1"/>
        <v>100</v>
      </c>
      <c r="L13">
        <v>10</v>
      </c>
      <c r="M13">
        <f>COUNTIF(Usuarios!K2:K2999,A13)</f>
        <v>10</v>
      </c>
      <c r="N13" s="19">
        <f>SUMIF(Usuarios!K14:K3011,DATOS!A13,Usuarios!E14:E3011)</f>
        <v>960</v>
      </c>
      <c r="O13" s="19">
        <f t="shared" si="2"/>
        <v>96</v>
      </c>
      <c r="P13">
        <f t="shared" si="3"/>
        <v>5</v>
      </c>
      <c r="Q13">
        <f>COUNTIF(PROFESIONALES!G14:G2012,DATOS!A13)</f>
        <v>6</v>
      </c>
      <c r="R13">
        <f>SUMIF(PROFESIONALES!G14:G2012,DATOS!A13,PROFESIONALES!E14:E2012)</f>
        <v>540</v>
      </c>
      <c r="S13" s="19">
        <f t="shared" si="4"/>
        <v>90</v>
      </c>
      <c r="T13" s="19">
        <f t="shared" si="5"/>
        <v>96.5</v>
      </c>
    </row>
    <row r="14" spans="1:26" x14ac:dyDescent="0.25">
      <c r="A14">
        <f>+_56F9DC9755BA473782653E2940F99386[[#This Row],[Unidad Prográmatica]]</f>
        <v>2654</v>
      </c>
      <c r="B14" s="11" t="str">
        <f>VLOOKUP(A14, GENERAL!A2:B245, 2,FALSE)</f>
        <v>Área de Salud Matina</v>
      </c>
      <c r="C14" t="str">
        <f>+_56F9DC9755BA473782653E2940F99386[[#This Row],[Nivel de complejidad del Centro Asistencial]]</f>
        <v xml:space="preserve">Área de Salud/ Clínica </v>
      </c>
      <c r="D14" t="str">
        <f>+_56F9DC9755BA473782653E2940F99386[[#This Row],[Persona Responsable]]</f>
        <v>Dinia Milena Ruiz Varela</v>
      </c>
      <c r="E14" s="11" t="str">
        <f>VLOOKUP(A14,GENERAL!A$2:C245,3,FALSE)</f>
        <v>Región Huetar Atlántica</v>
      </c>
      <c r="F14">
        <f>+_56F9DC9755BA473782653E2940F99386[Points - Expediente 10]</f>
        <v>40</v>
      </c>
      <c r="G14" s="12">
        <f>+_56F9DC9755BA473782653E2940F99386[[#This Row],[Puntuación]]</f>
        <v>0</v>
      </c>
      <c r="H14">
        <f>+_56F9DC9755BA473782653E2940F99386[[#This Row],[Points - Divulgación de resultados]]</f>
        <v>25</v>
      </c>
      <c r="I14">
        <f>+_56F9DC9755BA473782653E2940F99386[[#This Row],[Points - Participantes de divulgación]]</f>
        <v>75</v>
      </c>
      <c r="J14">
        <f t="shared" si="0"/>
        <v>100</v>
      </c>
      <c r="K14">
        <f t="shared" si="1"/>
        <v>40</v>
      </c>
      <c r="L14">
        <v>10</v>
      </c>
      <c r="M14">
        <f>COUNTIF(Usuarios!K2:K2999,A14)</f>
        <v>9</v>
      </c>
      <c r="N14" s="19">
        <f>SUMIF(Usuarios!K15:K3012,DATOS!A14,Usuarios!E15:E3012)</f>
        <v>820</v>
      </c>
      <c r="O14" s="19">
        <f t="shared" si="2"/>
        <v>82</v>
      </c>
      <c r="P14">
        <f t="shared" si="3"/>
        <v>5</v>
      </c>
      <c r="Q14">
        <f>COUNTIF(PROFESIONALES!G15:G2013,DATOS!A14)</f>
        <v>5</v>
      </c>
      <c r="R14">
        <f>SUMIF(PROFESIONALES!G15:G2013,DATOS!A14,PROFESIONALES!E15:E2013)</f>
        <v>380</v>
      </c>
      <c r="S14" s="19">
        <f t="shared" si="4"/>
        <v>76</v>
      </c>
      <c r="T14" s="19">
        <f t="shared" si="5"/>
        <v>74.5</v>
      </c>
    </row>
    <row r="15" spans="1:26" x14ac:dyDescent="0.25">
      <c r="A15">
        <f>+_56F9DC9755BA473782653E2940F99386[[#This Row],[Unidad Prográmatica]]</f>
        <v>2318</v>
      </c>
      <c r="B15" s="11" t="str">
        <f>VLOOKUP(A15, GENERAL!A2:B246, 2,FALSE)</f>
        <v>Área de Salud San Francisco de Dos Rios - San Antonio</v>
      </c>
      <c r="C15" t="str">
        <f>+_56F9DC9755BA473782653E2940F99386[[#This Row],[Nivel de complejidad del Centro Asistencial]]</f>
        <v xml:space="preserve">Área de Salud/ Clínica </v>
      </c>
      <c r="D15" t="str">
        <f>+_56F9DC9755BA473782653E2940F99386[[#This Row],[Persona Responsable]]</f>
        <v>ESTEBAN MEDINA MONTERO</v>
      </c>
      <c r="E15" s="11" t="str">
        <f>VLOOKUP(A15,GENERAL!A$2:C246,3,FALSE)</f>
        <v>Región Central Sur</v>
      </c>
      <c r="F15">
        <f>+_56F9DC9755BA473782653E2940F99386[Points - Expediente 10]</f>
        <v>100</v>
      </c>
      <c r="G15" s="12">
        <f>+_56F9DC9755BA473782653E2940F99386[[#This Row],[Puntuación]]</f>
        <v>0</v>
      </c>
      <c r="H15">
        <f>+_56F9DC9755BA473782653E2940F99386[[#This Row],[Points - Divulgación de resultados]]</f>
        <v>25</v>
      </c>
      <c r="I15">
        <f>+_56F9DC9755BA473782653E2940F99386[[#This Row],[Points - Participantes de divulgación]]</f>
        <v>75</v>
      </c>
      <c r="J15">
        <f t="shared" si="0"/>
        <v>100</v>
      </c>
      <c r="K15">
        <f t="shared" si="1"/>
        <v>100</v>
      </c>
      <c r="L15">
        <v>10</v>
      </c>
      <c r="M15">
        <f>COUNTIF(Usuarios!K2:K2999,A15)</f>
        <v>10</v>
      </c>
      <c r="N15" s="19">
        <f>SUMIF(Usuarios!K16:K3013,DATOS!A15,Usuarios!E16:E3013)</f>
        <v>940</v>
      </c>
      <c r="O15" s="19">
        <f t="shared" si="2"/>
        <v>94</v>
      </c>
      <c r="P15">
        <f t="shared" si="3"/>
        <v>5</v>
      </c>
      <c r="Q15">
        <f>COUNTIF(PROFESIONALES!G16:G2014,DATOS!A15)</f>
        <v>5</v>
      </c>
      <c r="R15">
        <f>SUMIF(PROFESIONALES!G16:G2014,DATOS!A15,PROFESIONALES!E16:E2014)</f>
        <v>440</v>
      </c>
      <c r="S15" s="19">
        <f t="shared" si="4"/>
        <v>88</v>
      </c>
      <c r="T15" s="19">
        <f t="shared" si="5"/>
        <v>95.5</v>
      </c>
    </row>
    <row r="16" spans="1:26" x14ac:dyDescent="0.25">
      <c r="A16">
        <f>+_56F9DC9755BA473782653E2940F99386[[#This Row],[Unidad Prográmatica]]</f>
        <v>2342</v>
      </c>
      <c r="B16" s="11" t="str">
        <f>VLOOKUP(A16, GENERAL!A2:B247, 2,FALSE)</f>
        <v>Área de Salud Cartago</v>
      </c>
      <c r="C16" t="str">
        <f>+_56F9DC9755BA473782653E2940F99386[[#This Row],[Nivel de complejidad del Centro Asistencial]]</f>
        <v xml:space="preserve">Área de Salud/ Clínica </v>
      </c>
      <c r="D16" t="str">
        <f>+_56F9DC9755BA473782653E2940F99386[[#This Row],[Persona Responsable]]</f>
        <v>DR. PEDRO GÒMEZ MORA</v>
      </c>
      <c r="E16" s="11" t="str">
        <f>VLOOKUP(A16,GENERAL!A$2:C247,3,FALSE)</f>
        <v>Región Central Sur</v>
      </c>
      <c r="F16">
        <f>+_56F9DC9755BA473782653E2940F99386[Points - Expediente 10]</f>
        <v>95</v>
      </c>
      <c r="G16" s="12">
        <f>+_56F9DC9755BA473782653E2940F99386[[#This Row],[Puntuación]]</f>
        <v>0</v>
      </c>
      <c r="H16">
        <f>+_56F9DC9755BA473782653E2940F99386[[#This Row],[Points - Divulgación de resultados]]</f>
        <v>25</v>
      </c>
      <c r="I16">
        <f>+_56F9DC9755BA473782653E2940F99386[[#This Row],[Points - Participantes de divulgación]]</f>
        <v>75</v>
      </c>
      <c r="J16">
        <f t="shared" si="0"/>
        <v>100</v>
      </c>
      <c r="K16">
        <f t="shared" si="1"/>
        <v>95</v>
      </c>
      <c r="L16">
        <v>10</v>
      </c>
      <c r="M16">
        <f>COUNTIF(Usuarios!K2:K3000,A16)</f>
        <v>11</v>
      </c>
      <c r="N16" s="19">
        <f>SUMIF(Usuarios!K17:K3014,DATOS!A16,Usuarios!E17:E3014)</f>
        <v>1100</v>
      </c>
      <c r="O16" s="19">
        <f t="shared" si="2"/>
        <v>100</v>
      </c>
      <c r="P16">
        <f t="shared" si="3"/>
        <v>5</v>
      </c>
      <c r="Q16">
        <f>COUNTIF(PROFESIONALES!G17:G2015,DATOS!A16)</f>
        <v>5</v>
      </c>
      <c r="R16">
        <f>SUMIF(PROFESIONALES!G17:G2015,DATOS!A16,PROFESIONALES!E17:E2015)</f>
        <v>440</v>
      </c>
      <c r="S16" s="19">
        <f t="shared" si="4"/>
        <v>88</v>
      </c>
      <c r="T16" s="19">
        <f t="shared" si="5"/>
        <v>95.75</v>
      </c>
    </row>
    <row r="17" spans="1:20" x14ac:dyDescent="0.25">
      <c r="B17" s="11"/>
      <c r="E17" s="11"/>
      <c r="G17" s="12"/>
      <c r="N17" s="19"/>
      <c r="T17" s="19"/>
    </row>
    <row r="18" spans="1:20" x14ac:dyDescent="0.25">
      <c r="A18">
        <f>+_56F9DC9755BA473782653E2940F99386[[#This Row],[Unidad Prográmatica]]</f>
        <v>2655</v>
      </c>
      <c r="B18" s="11" t="str">
        <f>VLOOKUP(A18, GENERAL!A2:B249, 2,FALSE)</f>
        <v xml:space="preserve">Área de Salud Guácimo </v>
      </c>
      <c r="C18" t="str">
        <f>+_56F9DC9755BA473782653E2940F99386[[#This Row],[Nivel de complejidad del Centro Asistencial]]</f>
        <v xml:space="preserve">Área de Salud/ Clínica </v>
      </c>
      <c r="D18" t="str">
        <f>+_56F9DC9755BA473782653E2940F99386[[#This Row],[Persona Responsable]]</f>
        <v xml:space="preserve">KARLA REYES ZELAYA </v>
      </c>
      <c r="E18" s="11" t="str">
        <f>VLOOKUP(A18,GENERAL!A$2:C249,3,FALSE)</f>
        <v>Región Huetar Atlántica</v>
      </c>
      <c r="F18">
        <f>+_56F9DC9755BA473782653E2940F99386[Points - Expediente 10]</f>
        <v>90</v>
      </c>
      <c r="G18" s="12">
        <f>+_56F9DC9755BA473782653E2940F99386[[#This Row],[Puntuación]]</f>
        <v>0</v>
      </c>
      <c r="H18">
        <f>+_56F9DC9755BA473782653E2940F99386[[#This Row],[Points - Divulgación de resultados]]</f>
        <v>25</v>
      </c>
      <c r="I18">
        <f>+_56F9DC9755BA473782653E2940F99386[[#This Row],[Points - Participantes de divulgación]]</f>
        <v>75</v>
      </c>
      <c r="J18">
        <f t="shared" si="0"/>
        <v>100</v>
      </c>
      <c r="K18">
        <f t="shared" si="1"/>
        <v>90</v>
      </c>
      <c r="L18">
        <v>10</v>
      </c>
      <c r="M18">
        <f>COUNTIF(Usuarios!K2:K3002,A18)</f>
        <v>14</v>
      </c>
      <c r="N18" s="19">
        <f>SUMIF(Usuarios!K19:K3016,DATOS!A18,Usuarios!E19:E3016)</f>
        <v>1080</v>
      </c>
      <c r="O18" s="19">
        <f t="shared" si="2"/>
        <v>77.142857142857139</v>
      </c>
      <c r="P18">
        <f t="shared" si="3"/>
        <v>5</v>
      </c>
      <c r="Q18">
        <f>COUNTIF(PROFESIONALES!G19:G2017,DATOS!A18)</f>
        <v>10</v>
      </c>
      <c r="R18">
        <f>SUMIF(PROFESIONALES!G19:G2017,DATOS!A18,PROFESIONALES!E19:E2017)</f>
        <v>720</v>
      </c>
      <c r="S18" s="19">
        <f t="shared" si="4"/>
        <v>72</v>
      </c>
      <c r="T18" s="19">
        <f t="shared" si="5"/>
        <v>84.785714285714278</v>
      </c>
    </row>
    <row r="19" spans="1:20" x14ac:dyDescent="0.25">
      <c r="A19">
        <f>+_56F9DC9755BA473782653E2940F99386[[#This Row],[Unidad Prográmatica]]</f>
        <v>2206</v>
      </c>
      <c r="B19" s="11" t="str">
        <f>VLOOKUP(A19, GENERAL!A2:B250, 2,FALSE)</f>
        <v>Hospital San Francisco de Asís</v>
      </c>
      <c r="C19" t="str">
        <f>+_56F9DC9755BA473782653E2940F99386[[#This Row],[Nivel de complejidad del Centro Asistencial]]</f>
        <v xml:space="preserve">CAIS/ Hospital Periférico </v>
      </c>
      <c r="D19" t="str">
        <f>+_56F9DC9755BA473782653E2940F99386[[#This Row],[Persona Responsable]]</f>
        <v>Dra. Claudia Espinoza Kollerbohn</v>
      </c>
      <c r="E19" s="11" t="str">
        <f>VLOOKUP(A19,GENERAL!A$2:C250,3,FALSE)</f>
        <v>Hospital Periférico</v>
      </c>
      <c r="F19">
        <f>+_56F9DC9755BA473782653E2940F99386[Points - Expediente 10]</f>
        <v>85</v>
      </c>
      <c r="G19" s="12">
        <f>+_56F9DC9755BA473782653E2940F99386[[#This Row],[Puntuación]]</f>
        <v>0</v>
      </c>
      <c r="H19">
        <f>+_56F9DC9755BA473782653E2940F99386[[#This Row],[Points - Divulgación de resultados]]</f>
        <v>25</v>
      </c>
      <c r="I19">
        <f>+_56F9DC9755BA473782653E2940F99386[[#This Row],[Points - Participantes de divulgación]]</f>
        <v>75</v>
      </c>
      <c r="J19">
        <f t="shared" si="0"/>
        <v>100</v>
      </c>
      <c r="K19">
        <f t="shared" si="1"/>
        <v>85</v>
      </c>
      <c r="L19">
        <v>10</v>
      </c>
      <c r="M19">
        <f>COUNTIF(Usuarios!K2:K3003,A19)</f>
        <v>12</v>
      </c>
      <c r="N19" s="19">
        <f>SUMIF(Usuarios!K20:K3017,DATOS!A19,Usuarios!E20:E3017)</f>
        <v>1180</v>
      </c>
      <c r="O19" s="19">
        <f t="shared" si="2"/>
        <v>98.333333333333329</v>
      </c>
      <c r="P19">
        <f t="shared" si="3"/>
        <v>5</v>
      </c>
      <c r="Q19">
        <f>COUNTIF(PROFESIONALES!G20:G2018,DATOS!A19)</f>
        <v>5</v>
      </c>
      <c r="R19">
        <f>SUMIF(PROFESIONALES!G20:G2018,DATOS!A19,PROFESIONALES!E20:E2018)</f>
        <v>420</v>
      </c>
      <c r="S19" s="19">
        <f t="shared" si="4"/>
        <v>84</v>
      </c>
      <c r="T19" s="19">
        <f t="shared" si="5"/>
        <v>91.833333333333329</v>
      </c>
    </row>
    <row r="20" spans="1:20" x14ac:dyDescent="0.25">
      <c r="A20">
        <f>+_56F9DC9755BA473782653E2940F99386[[#This Row],[Unidad Prográmatica]]</f>
        <v>2562</v>
      </c>
      <c r="B20" s="11" t="str">
        <f>VLOOKUP(A20, GENERAL!A2:B251, 2,FALSE)</f>
        <v xml:space="preserve">Área de Salud Nandayure </v>
      </c>
      <c r="C20" t="str">
        <f>+_56F9DC9755BA473782653E2940F99386[[#This Row],[Nivel de complejidad del Centro Asistencial]]</f>
        <v xml:space="preserve">Área de Salud/ Clínica </v>
      </c>
      <c r="D20" t="str">
        <f>+_56F9DC9755BA473782653E2940F99386[[#This Row],[Persona Responsable]]</f>
        <v>Álvaro García Ruiz</v>
      </c>
      <c r="E20" s="11" t="str">
        <f>VLOOKUP(A20,GENERAL!A$2:C251,3,FALSE)</f>
        <v>Región Chorotega</v>
      </c>
      <c r="F20">
        <f>+_56F9DC9755BA473782653E2940F99386[Points - Expediente 10]</f>
        <v>100</v>
      </c>
      <c r="G20" s="12">
        <f>+_56F9DC9755BA473782653E2940F99386[[#This Row],[Puntuación]]</f>
        <v>0</v>
      </c>
      <c r="H20">
        <f>+_56F9DC9755BA473782653E2940F99386[[#This Row],[Points - Divulgación de resultados]]</f>
        <v>25</v>
      </c>
      <c r="I20">
        <f>+_56F9DC9755BA473782653E2940F99386[[#This Row],[Points - Participantes de divulgación]]</f>
        <v>75</v>
      </c>
      <c r="J20">
        <f t="shared" si="0"/>
        <v>100</v>
      </c>
      <c r="K20">
        <f t="shared" si="1"/>
        <v>100</v>
      </c>
      <c r="L20">
        <v>20</v>
      </c>
      <c r="M20">
        <f>COUNTIF(Usuarios!K2:K3004,A20)</f>
        <v>13</v>
      </c>
      <c r="N20" s="19">
        <f>SUMIF(Usuarios!K21:K3018,DATOS!A20,Usuarios!E21:E3018)</f>
        <v>1260</v>
      </c>
      <c r="O20" s="19">
        <f t="shared" si="2"/>
        <v>63</v>
      </c>
      <c r="P20">
        <f t="shared" si="3"/>
        <v>10</v>
      </c>
      <c r="Q20">
        <f>COUNTIF(PROFESIONALES!G21:G2019,DATOS!A20)</f>
        <v>5</v>
      </c>
      <c r="R20">
        <f>SUMIF(PROFESIONALES!G21:G2019,DATOS!A20,PROFESIONALES!E21:E2019)</f>
        <v>500</v>
      </c>
      <c r="S20" s="19">
        <f t="shared" si="4"/>
        <v>50</v>
      </c>
      <c r="T20" s="19">
        <f>(S20+O20+K20+J20)/4</f>
        <v>78.25</v>
      </c>
    </row>
    <row r="21" spans="1:20" x14ac:dyDescent="0.25">
      <c r="A21">
        <f>+_56F9DC9755BA473782653E2940F99386[[#This Row],[Unidad Prográmatica]]</f>
        <v>2208</v>
      </c>
      <c r="B21" s="11" t="str">
        <f>VLOOKUP(A21, GENERAL!A2:B252, 2,FALSE)</f>
        <v>Hospital San Vicente de Paúl</v>
      </c>
      <c r="C21" t="str">
        <f>+_56F9DC9755BA473782653E2940F99386[[#This Row],[Nivel de complejidad del Centro Asistencial]]</f>
        <v xml:space="preserve">Hospital Regional </v>
      </c>
      <c r="D21" t="str">
        <f>+_56F9DC9755BA473782653E2940F99386[[#This Row],[Persona Responsable]]</f>
        <v>Nicolás Cubero Campos</v>
      </c>
      <c r="E21" s="11" t="str">
        <f>VLOOKUP(A21,GENERAL!A$2:C252,3,FALSE)</f>
        <v>Hospital Periférico</v>
      </c>
      <c r="F21">
        <f>+_56F9DC9755BA473782653E2940F99386[Points - Expediente 10]</f>
        <v>0</v>
      </c>
      <c r="G21" s="12" t="str">
        <f>+_56F9DC9755BA473782653E2940F99386[[#This Row],[Puntuación]]</f>
        <v>92</v>
      </c>
      <c r="H21">
        <f>+_56F9DC9755BA473782653E2940F99386[[#This Row],[Points - Divulgación de resultados]]</f>
        <v>25</v>
      </c>
      <c r="I21">
        <f>+_56F9DC9755BA473782653E2940F99386[[#This Row],[Points - Participantes de divulgación]]</f>
        <v>75</v>
      </c>
      <c r="J21">
        <f t="shared" si="0"/>
        <v>100</v>
      </c>
      <c r="K21">
        <f t="shared" si="1"/>
        <v>92</v>
      </c>
      <c r="L21">
        <v>10</v>
      </c>
      <c r="M21">
        <f>COUNTIF(Usuarios!K2:K3005,A21)</f>
        <v>22</v>
      </c>
      <c r="N21" s="19">
        <f>SUMIF(Usuarios!K22:K3019,DATOS!A21,Usuarios!E22:E3019)</f>
        <v>2060</v>
      </c>
      <c r="O21" s="19">
        <f t="shared" si="2"/>
        <v>93.63636363636364</v>
      </c>
      <c r="P21">
        <f t="shared" si="3"/>
        <v>5</v>
      </c>
      <c r="Q21">
        <f>COUNTIF(PROFESIONALES!G22:G2020,DATOS!A21)</f>
        <v>22</v>
      </c>
      <c r="R21">
        <f>SUMIF(PROFESIONALES!G22:G2020,DATOS!A21,PROFESIONALES!E22:E2020)</f>
        <v>2040</v>
      </c>
      <c r="S21" s="19">
        <f t="shared" si="4"/>
        <v>92.727272727272734</v>
      </c>
      <c r="T21" s="19">
        <f t="shared" si="5"/>
        <v>94.590909090909093</v>
      </c>
    </row>
    <row r="22" spans="1:20" x14ac:dyDescent="0.25">
      <c r="A22">
        <f>+_56F9DC9755BA473782653E2940F99386[[#This Row],[Unidad Prográmatica]]</f>
        <v>2704</v>
      </c>
      <c r="B22" s="11" t="str">
        <f>VLOOKUP(A22, GENERAL!A23:B253, 2,FALSE)</f>
        <v>Hospital Ciudad Neily</v>
      </c>
      <c r="C22" t="str">
        <f>+_56F9DC9755BA473782653E2940F99386[[#This Row],[Nivel de complejidad del Centro Asistencial]]</f>
        <v xml:space="preserve">CAIS/ Hospital Periférico </v>
      </c>
      <c r="D22" t="str">
        <f>+_56F9DC9755BA473782653E2940F99386[[#This Row],[Persona Responsable]]</f>
        <v>Dra. Rebeca Medina Saez</v>
      </c>
      <c r="E22" s="11" t="str">
        <f>VLOOKUP(A22,GENERAL!A$2:C253,3,FALSE)</f>
        <v>Hospital Periférico</v>
      </c>
      <c r="F22">
        <f>+_56F9DC9755BA473782653E2940F99386[Points - Expediente 10]</f>
        <v>90</v>
      </c>
      <c r="G22" s="12">
        <f>+_56F9DC9755BA473782653E2940F99386[[#This Row],[Puntuación]]</f>
        <v>0</v>
      </c>
      <c r="H22">
        <f>+_56F9DC9755BA473782653E2940F99386[[#This Row],[Points - Divulgación de resultados]]</f>
        <v>25</v>
      </c>
      <c r="I22">
        <f>+_56F9DC9755BA473782653E2940F99386[[#This Row],[Points - Participantes de divulgación]]</f>
        <v>57</v>
      </c>
      <c r="J22">
        <f t="shared" si="0"/>
        <v>82</v>
      </c>
      <c r="K22">
        <f t="shared" si="1"/>
        <v>90</v>
      </c>
      <c r="L22">
        <v>10</v>
      </c>
      <c r="M22">
        <f>COUNTIF(Usuarios!K2:K3006,A22)</f>
        <v>10</v>
      </c>
      <c r="N22" s="19">
        <f>SUMIF(Usuarios!K23:K3020,DATOS!A22,Usuarios!E23:E3020)</f>
        <v>800</v>
      </c>
      <c r="O22" s="19">
        <f t="shared" si="2"/>
        <v>80</v>
      </c>
      <c r="P22">
        <f t="shared" si="3"/>
        <v>5</v>
      </c>
      <c r="Q22">
        <f>COUNTIF(PROFESIONALES!G2:G2021,DATOS!A22)</f>
        <v>5</v>
      </c>
      <c r="R22">
        <f>SUMIF(PROFESIONALES!G23:G2021,DATOS!A22,PROFESIONALES!E23:E2021)</f>
        <v>440</v>
      </c>
      <c r="S22" s="19">
        <f t="shared" si="4"/>
        <v>88</v>
      </c>
      <c r="T22" s="19">
        <f t="shared" si="5"/>
        <v>85</v>
      </c>
    </row>
    <row r="23" spans="1:20" x14ac:dyDescent="0.25">
      <c r="A23">
        <f>+_56F9DC9755BA473782653E2940F99386[[#This Row],[Unidad Prográmatica]]</f>
        <v>2758</v>
      </c>
      <c r="B23" s="11" t="str">
        <f>VLOOKUP(A23, GENERAL!A24:B254, 2,FALSE)</f>
        <v xml:space="preserve">Área de Salud Corredores </v>
      </c>
      <c r="C23" t="str">
        <f>+_56F9DC9755BA473782653E2940F99386[[#This Row],[Nivel de complejidad del Centro Asistencial]]</f>
        <v xml:space="preserve">Área de Salud/ Clínica </v>
      </c>
      <c r="D23" t="str">
        <f>+_56F9DC9755BA473782653E2940F99386[[#This Row],[Persona Responsable]]</f>
        <v xml:space="preserve">Cindy Castro Mora </v>
      </c>
      <c r="E23" s="11" t="str">
        <f>VLOOKUP(A23,GENERAL!A$2:C254,3,FALSE)</f>
        <v>Región Brunca</v>
      </c>
      <c r="F23">
        <f>+_56F9DC9755BA473782653E2940F99386[Points - Expediente 10]</f>
        <v>95</v>
      </c>
      <c r="G23" s="12">
        <f>+_56F9DC9755BA473782653E2940F99386[[#This Row],[Puntuación]]</f>
        <v>0</v>
      </c>
      <c r="H23">
        <f>+_56F9DC9755BA473782653E2940F99386[[#This Row],[Points - Divulgación de resultados]]</f>
        <v>25</v>
      </c>
      <c r="I23">
        <f>+_56F9DC9755BA473782653E2940F99386[[#This Row],[Points - Participantes de divulgación]]</f>
        <v>75</v>
      </c>
      <c r="J23">
        <f t="shared" si="0"/>
        <v>100</v>
      </c>
      <c r="K23">
        <f t="shared" si="1"/>
        <v>95</v>
      </c>
      <c r="L23">
        <v>10</v>
      </c>
      <c r="M23">
        <f>COUNTIF(Usuarios!K2:K3007,A23)</f>
        <v>0</v>
      </c>
      <c r="N23" s="19">
        <f>SUMIF(Usuarios!K24:K3021,DATOS!A23,Usuarios!E24:E3021)</f>
        <v>0</v>
      </c>
      <c r="O23" s="19">
        <f t="shared" si="2"/>
        <v>0</v>
      </c>
      <c r="P23">
        <f t="shared" si="3"/>
        <v>5</v>
      </c>
      <c r="Q23">
        <f>COUNTIF(PROFESIONALES!G24:G2022,DATOS!A23)</f>
        <v>0</v>
      </c>
      <c r="R23">
        <f>SUMIF(PROFESIONALES!G24:G2022,DATOS!A23,PROFESIONALES!E24:E2022)</f>
        <v>0</v>
      </c>
      <c r="S23" s="19">
        <f t="shared" si="4"/>
        <v>0</v>
      </c>
      <c r="T23" s="19">
        <f t="shared" si="5"/>
        <v>48.75</v>
      </c>
    </row>
    <row r="24" spans="1:20" x14ac:dyDescent="0.25">
      <c r="A24">
        <f>+_56F9DC9755BA473782653E2940F99386[[#This Row],[Unidad Prográmatica]]</f>
        <v>2802</v>
      </c>
      <c r="B24" s="11" t="str">
        <f>VLOOKUP(A24, GENERAL!A25:B255, 2,FALSE)</f>
        <v>Clínica Oftalmológica</v>
      </c>
      <c r="C24" t="str">
        <f>+_56F9DC9755BA473782653E2940F99386[[#This Row],[Nivel de complejidad del Centro Asistencial]]</f>
        <v>Centro Especializado</v>
      </c>
      <c r="D24" t="str">
        <f>+_56F9DC9755BA473782653E2940F99386[[#This Row],[Persona Responsable]]</f>
        <v xml:space="preserve">Sheila Chaves Vargas </v>
      </c>
      <c r="E24" s="11" t="str">
        <f>VLOOKUP(A24,GENERAL!A$2:C255,3,FALSE)</f>
        <v>Centro Especializado</v>
      </c>
      <c r="F24">
        <f>+_56F9DC9755BA473782653E2940F99386[Points - Expediente 10]</f>
        <v>0</v>
      </c>
      <c r="G24" s="12" t="str">
        <f>+_56F9DC9755BA473782653E2940F99386[[#This Row],[Puntuación]]</f>
        <v>84</v>
      </c>
      <c r="H24">
        <f>+_56F9DC9755BA473782653E2940F99386[[#This Row],[Points - Divulgación de resultados]]</f>
        <v>0</v>
      </c>
      <c r="I24">
        <f>+_56F9DC9755BA473782653E2940F99386[[#This Row],[Points - Participantes de divulgación]]</f>
        <v>0</v>
      </c>
      <c r="J24">
        <f t="shared" si="0"/>
        <v>0</v>
      </c>
      <c r="K24">
        <f t="shared" si="1"/>
        <v>84</v>
      </c>
      <c r="L24">
        <v>10</v>
      </c>
      <c r="M24">
        <f>COUNTIF(Usuarios!K2:K3008,A24)</f>
        <v>20</v>
      </c>
      <c r="N24" s="19">
        <f>SUMIF(Usuarios!K25:K3022,DATOS!A24,Usuarios!E25:E3022)</f>
        <v>1400</v>
      </c>
      <c r="O24" s="19">
        <f t="shared" si="2"/>
        <v>70</v>
      </c>
      <c r="P24">
        <f t="shared" si="3"/>
        <v>5</v>
      </c>
      <c r="Q24">
        <f>COUNTIF(PROFESIONALES!G25:G2023,DATOS!A24)</f>
        <v>21</v>
      </c>
      <c r="R24">
        <f>SUMIF(PROFESIONALES!G25:G2023,DATOS!A24,PROFESIONALES!E25:E2023)</f>
        <v>1560</v>
      </c>
      <c r="S24" s="19">
        <f t="shared" si="4"/>
        <v>74.285714285714292</v>
      </c>
      <c r="T24" s="19">
        <f t="shared" si="5"/>
        <v>57.071428571428569</v>
      </c>
    </row>
    <row r="25" spans="1:20" x14ac:dyDescent="0.25">
      <c r="A25">
        <f>+_56F9DC9755BA473782653E2940F99386[[#This Row],[Unidad Prográmatica]]</f>
        <v>2562</v>
      </c>
      <c r="B25" s="11" t="str">
        <f>VLOOKUP(A25, GENERAL!A26:B256, 2,FALSE)</f>
        <v xml:space="preserve">Área de Salud Nandayure </v>
      </c>
      <c r="C25" t="str">
        <f>+_56F9DC9755BA473782653E2940F99386[[#This Row],[Nivel de complejidad del Centro Asistencial]]</f>
        <v xml:space="preserve">Área de Salud/ Clínica </v>
      </c>
      <c r="D25" t="str">
        <f>+_56F9DC9755BA473782653E2940F99386[[#This Row],[Persona Responsable]]</f>
        <v>Dr. Álvaro García Ruiz</v>
      </c>
      <c r="E25" s="11" t="str">
        <f>VLOOKUP(A25,GENERAL!A$2:C256,3,FALSE)</f>
        <v>Región Chorotega</v>
      </c>
      <c r="F25">
        <f>+_56F9DC9755BA473782653E2940F99386[Points - Expediente 10]</f>
        <v>100</v>
      </c>
      <c r="G25" s="12">
        <f>+_56F9DC9755BA473782653E2940F99386[[#This Row],[Puntuación]]</f>
        <v>0</v>
      </c>
      <c r="H25">
        <f>+_56F9DC9755BA473782653E2940F99386[[#This Row],[Points - Divulgación de resultados]]</f>
        <v>25</v>
      </c>
      <c r="I25">
        <f>+_56F9DC9755BA473782653E2940F99386[[#This Row],[Points - Participantes de divulgación]]</f>
        <v>75</v>
      </c>
      <c r="J25">
        <f t="shared" si="0"/>
        <v>100</v>
      </c>
      <c r="K25">
        <f t="shared" si="1"/>
        <v>100</v>
      </c>
      <c r="L25">
        <v>10</v>
      </c>
      <c r="M25">
        <f>COUNTIF(Usuarios!K2:K3009,A25)</f>
        <v>13</v>
      </c>
      <c r="N25" s="19">
        <f>SUMIF(Usuarios!K26:K3023,DATOS!A25,Usuarios!E26:E3023)</f>
        <v>1260</v>
      </c>
      <c r="O25" s="19">
        <f t="shared" si="2"/>
        <v>96.92307692307692</v>
      </c>
      <c r="P25">
        <f t="shared" si="3"/>
        <v>5</v>
      </c>
      <c r="Q25">
        <f>COUNTIF(PROFESIONALES!G26:G2024,DATOS!A25)</f>
        <v>5</v>
      </c>
      <c r="R25">
        <f>SUMIF(PROFESIONALES!G26:G2024,DATOS!A25,PROFESIONALES!E26:E2024)</f>
        <v>500</v>
      </c>
      <c r="S25" s="19">
        <f t="shared" si="4"/>
        <v>100</v>
      </c>
      <c r="T25" s="19">
        <f t="shared" si="5"/>
        <v>99.230769230769226</v>
      </c>
    </row>
    <row r="26" spans="1:20" x14ac:dyDescent="0.25">
      <c r="A26">
        <f>+_56F9DC9755BA473782653E2940F99386[[#This Row],[Unidad Prográmatica]]</f>
        <v>2233</v>
      </c>
      <c r="B26" s="11" t="str">
        <f>VLOOKUP(A26, GENERAL!A2:B257, 2,FALSE)</f>
        <v>Área de Salud Belén-Flores</v>
      </c>
      <c r="C26" t="str">
        <f>+_56F9DC9755BA473782653E2940F99386[[#This Row],[Nivel de complejidad del Centro Asistencial]]</f>
        <v xml:space="preserve">Área de Salud/ Clínica </v>
      </c>
      <c r="D26" t="str">
        <f>+_56F9DC9755BA473782653E2940F99386[[#This Row],[Persona Responsable]]</f>
        <v>Javier Sáenz Aguilar</v>
      </c>
      <c r="E26" s="11" t="str">
        <f>VLOOKUP(A26,GENERAL!A$2:C257,3,FALSE)</f>
        <v>Región Central Norte</v>
      </c>
      <c r="F26">
        <f>+_56F9DC9755BA473782653E2940F99386[Points - Expediente 10]</f>
        <v>100</v>
      </c>
      <c r="G26" s="12">
        <f>+_56F9DC9755BA473782653E2940F99386[[#This Row],[Puntuación]]</f>
        <v>0</v>
      </c>
      <c r="H26">
        <f>+_56F9DC9755BA473782653E2940F99386[[#This Row],[Points - Divulgación de resultados]]</f>
        <v>25</v>
      </c>
      <c r="I26">
        <f>+_56F9DC9755BA473782653E2940F99386[[#This Row],[Points - Participantes de divulgación]]</f>
        <v>75</v>
      </c>
      <c r="J26">
        <f t="shared" si="0"/>
        <v>100</v>
      </c>
      <c r="K26">
        <f t="shared" si="1"/>
        <v>100</v>
      </c>
      <c r="L26">
        <v>10</v>
      </c>
      <c r="M26">
        <f>COUNTIF(Usuarios!K2:K3010,A26)</f>
        <v>0</v>
      </c>
      <c r="N26" s="19">
        <f>SUMIF(Usuarios!K27:K3024,DATOS!A26,Usuarios!E27:E3024)</f>
        <v>0</v>
      </c>
      <c r="O26" s="19">
        <f t="shared" si="2"/>
        <v>0</v>
      </c>
      <c r="P26">
        <f t="shared" si="3"/>
        <v>5</v>
      </c>
      <c r="Q26">
        <f>COUNTIF(PROFESIONALES!G27:G2025,DATOS!A26)</f>
        <v>0</v>
      </c>
      <c r="R26">
        <f>SUMIF(PROFESIONALES!G27:G2025,DATOS!A26,PROFESIONALES!E27:E2025)</f>
        <v>0</v>
      </c>
      <c r="S26" s="19">
        <f t="shared" si="4"/>
        <v>0</v>
      </c>
      <c r="T26" s="19">
        <f t="shared" si="5"/>
        <v>50</v>
      </c>
    </row>
    <row r="27" spans="1:20" x14ac:dyDescent="0.25">
      <c r="B27" s="11"/>
      <c r="E27" s="11"/>
      <c r="G27" s="12"/>
      <c r="N27" s="19"/>
      <c r="T27" s="19"/>
    </row>
    <row r="28" spans="1:20" x14ac:dyDescent="0.25">
      <c r="B28" s="11"/>
      <c r="E28" s="11"/>
      <c r="G28" s="12"/>
      <c r="N28" s="19"/>
      <c r="T28" s="19"/>
    </row>
    <row r="29" spans="1:20" x14ac:dyDescent="0.25">
      <c r="A29">
        <f>+_56F9DC9755BA473782653E2940F99386[[#This Row],[Unidad Prográmatica]]</f>
        <v>2237</v>
      </c>
      <c r="B29" s="11" t="str">
        <f>VLOOKUP(A29, GENERAL!A30:B260, 2,FALSE)</f>
        <v>Área de Salud San Ramón</v>
      </c>
      <c r="C29" t="str">
        <f>+_56F9DC9755BA473782653E2940F99386[[#This Row],[Nivel de complejidad del Centro Asistencial]]</f>
        <v xml:space="preserve">Área de Salud/ Clínica </v>
      </c>
      <c r="D29" t="str">
        <f>+_56F9DC9755BA473782653E2940F99386[[#This Row],[Persona Responsable]]</f>
        <v>ZULLY ARAYA CUBERO</v>
      </c>
      <c r="E29" s="11" t="str">
        <f>VLOOKUP(A29,GENERAL!A$2:C260,3,FALSE)</f>
        <v>Región Central Norte</v>
      </c>
      <c r="F29">
        <f>+_56F9DC9755BA473782653E2940F99386[Points - Expediente 10]</f>
        <v>55</v>
      </c>
      <c r="G29" s="12">
        <f>+_56F9DC9755BA473782653E2940F99386[[#This Row],[Puntuación]]</f>
        <v>0</v>
      </c>
      <c r="H29">
        <v>25</v>
      </c>
      <c r="I29">
        <f>+_56F9DC9755BA473782653E2940F99386[[#This Row],[Points - Participantes de divulgación]]</f>
        <v>75</v>
      </c>
      <c r="J29">
        <f t="shared" si="0"/>
        <v>100</v>
      </c>
      <c r="K29">
        <f t="shared" si="1"/>
        <v>55</v>
      </c>
      <c r="L29">
        <v>10</v>
      </c>
      <c r="M29">
        <f>COUNTIF(Usuarios!K2:K3013,A29)</f>
        <v>11</v>
      </c>
      <c r="N29" s="19">
        <f>SUMIF(Usuarios!K30:K3027,DATOS!A29,Usuarios!E30:E3027)</f>
        <v>980</v>
      </c>
      <c r="O29" s="19">
        <f t="shared" si="2"/>
        <v>89.090909090909093</v>
      </c>
      <c r="P29">
        <f t="shared" si="3"/>
        <v>5</v>
      </c>
      <c r="Q29">
        <f>COUNTIF(PROFESIONALES!G30:G2028,DATOS!A29)</f>
        <v>5</v>
      </c>
      <c r="R29">
        <f>SUMIF(PROFESIONALES!G30:G2028,DATOS!A29,PROFESIONALES!E30:E2028)</f>
        <v>340</v>
      </c>
      <c r="S29" s="19">
        <f t="shared" si="4"/>
        <v>68</v>
      </c>
      <c r="T29" s="19">
        <f t="shared" si="5"/>
        <v>78.02272727272728</v>
      </c>
    </row>
    <row r="30" spans="1:20" x14ac:dyDescent="0.25">
      <c r="A30">
        <f>+_56F9DC9755BA473782653E2940F99386[[#This Row],[Unidad Prográmatica]]</f>
        <v>2483</v>
      </c>
      <c r="B30" s="11" t="str">
        <f>VLOOKUP(A30, GENERAL!A31:B261, 2,FALSE)</f>
        <v>Área de Salud de Ciudad Quesada</v>
      </c>
      <c r="C30" t="str">
        <f>+_56F9DC9755BA473782653E2940F99386[[#This Row],[Nivel de complejidad del Centro Asistencial]]</f>
        <v xml:space="preserve">Área de Salud/ Clínica </v>
      </c>
      <c r="D30" t="str">
        <f>+_56F9DC9755BA473782653E2940F99386[[#This Row],[Persona Responsable]]</f>
        <v>Roberto Vargas Jimenez</v>
      </c>
      <c r="E30" s="11" t="str">
        <f>VLOOKUP(A30,GENERAL!A$2:C261,3,FALSE)</f>
        <v>Región Huetar Norte</v>
      </c>
      <c r="F30">
        <f>+_56F9DC9755BA473782653E2940F99386[Points - Expediente 10]</f>
        <v>75</v>
      </c>
      <c r="G30" s="12">
        <f>+_56F9DC9755BA473782653E2940F99386[[#This Row],[Puntuación]]</f>
        <v>0</v>
      </c>
      <c r="H30">
        <f>+_56F9DC9755BA473782653E2940F99386[[#This Row],[Points - Divulgación de resultados]]</f>
        <v>25</v>
      </c>
      <c r="I30">
        <f>+_56F9DC9755BA473782653E2940F99386[[#This Row],[Points - Participantes de divulgación]]</f>
        <v>75</v>
      </c>
      <c r="J30">
        <f t="shared" si="0"/>
        <v>100</v>
      </c>
      <c r="K30">
        <f t="shared" si="1"/>
        <v>75</v>
      </c>
      <c r="L30">
        <v>10</v>
      </c>
      <c r="M30">
        <f>COUNTIF(Usuarios!K2:K3014,A30)</f>
        <v>10</v>
      </c>
      <c r="N30" s="19">
        <f>SUMIF(Usuarios!K31:K3028,DATOS!A30,Usuarios!E31:E3028)</f>
        <v>1000</v>
      </c>
      <c r="O30" s="19">
        <f t="shared" si="2"/>
        <v>100</v>
      </c>
      <c r="P30">
        <f t="shared" si="3"/>
        <v>5</v>
      </c>
      <c r="Q30">
        <f>COUNTIF(PROFESIONALES!G31:G2029,DATOS!A30)</f>
        <v>5</v>
      </c>
      <c r="R30">
        <f>SUMIF(PROFESIONALES!G31:G2029,DATOS!A30,PROFESIONALES!E31:E2029)</f>
        <v>420</v>
      </c>
      <c r="S30" s="19">
        <f t="shared" si="4"/>
        <v>84</v>
      </c>
      <c r="T30" s="19">
        <f t="shared" si="5"/>
        <v>89.75</v>
      </c>
    </row>
    <row r="31" spans="1:20" x14ac:dyDescent="0.25">
      <c r="A31">
        <f>+_56F9DC9755BA473782653E2940F99386[[#This Row],[Unidad Prográmatica]]</f>
        <v>2281</v>
      </c>
      <c r="B31" s="11" t="str">
        <f>VLOOKUP(A31, GENERAL!A2:B262, 2,FALSE)</f>
        <v>Área de Salud Alajuela Central Noreste</v>
      </c>
      <c r="C31" t="str">
        <f>+_56F9DC9755BA473782653E2940F99386[[#This Row],[Nivel de complejidad del Centro Asistencial]]</f>
        <v xml:space="preserve">Área de Salud/ Clínica </v>
      </c>
      <c r="D31" t="str">
        <f>+_56F9DC9755BA473782653E2940F99386[[#This Row],[Persona Responsable]]</f>
        <v>Eileen Castillo Zamora</v>
      </c>
      <c r="E31" s="11" t="str">
        <f>VLOOKUP(A31,GENERAL!A$2:C262,3,FALSE)</f>
        <v>Región Central Norte</v>
      </c>
      <c r="F31">
        <f>+_56F9DC9755BA473782653E2940F99386[Points - Expediente 10]</f>
        <v>25</v>
      </c>
      <c r="G31" s="12">
        <f>+_56F9DC9755BA473782653E2940F99386[[#This Row],[Puntuación]]</f>
        <v>0</v>
      </c>
      <c r="H31">
        <f>+_56F9DC9755BA473782653E2940F99386[[#This Row],[Points - Divulgación de resultados]]</f>
        <v>0</v>
      </c>
      <c r="I31">
        <f>+_56F9DC9755BA473782653E2940F99386[[#This Row],[Points - Participantes de divulgación]]</f>
        <v>0</v>
      </c>
      <c r="J31">
        <f t="shared" si="0"/>
        <v>0</v>
      </c>
      <c r="K31">
        <f t="shared" si="1"/>
        <v>25</v>
      </c>
      <c r="L31">
        <v>10</v>
      </c>
      <c r="M31">
        <f>COUNTIF(Usuarios!K2:K3015,A31)</f>
        <v>10</v>
      </c>
      <c r="N31" s="19">
        <f>SUMIF(Usuarios!K32:K3029,DATOS!A31,Usuarios!E32:E3029)</f>
        <v>780</v>
      </c>
      <c r="O31" s="19">
        <f t="shared" si="2"/>
        <v>78</v>
      </c>
      <c r="P31">
        <f t="shared" si="3"/>
        <v>5</v>
      </c>
      <c r="Q31">
        <f>COUNTIF(PROFESIONALES!G32:G2030,DATOS!A31)</f>
        <v>4</v>
      </c>
      <c r="R31">
        <f>SUMIF(PROFESIONALES!G32:G2030,DATOS!A31,PROFESIONALES!E32:E2030)</f>
        <v>320</v>
      </c>
      <c r="S31" s="19">
        <f t="shared" si="4"/>
        <v>64</v>
      </c>
      <c r="T31" s="19">
        <f t="shared" si="5"/>
        <v>41.75</v>
      </c>
    </row>
    <row r="32" spans="1:20" x14ac:dyDescent="0.25">
      <c r="A32">
        <f>+_56F9DC9755BA473782653E2940F99386[[#This Row],[Unidad Prográmatica]]</f>
        <v>2331</v>
      </c>
      <c r="B32" s="11" t="str">
        <f>VLOOKUP(A32, GENERAL!A33:B263, 2,FALSE)</f>
        <v>Área de Salud Puriscal-Turrubares</v>
      </c>
      <c r="C32" t="str">
        <f>+_56F9DC9755BA473782653E2940F99386[[#This Row],[Nivel de complejidad del Centro Asistencial]]</f>
        <v xml:space="preserve">CAIS/ Hospital Periférico </v>
      </c>
      <c r="D32" t="str">
        <f>+_56F9DC9755BA473782653E2940F99386[[#This Row],[Persona Responsable]]</f>
        <v>2331</v>
      </c>
      <c r="E32" s="11" t="str">
        <f>VLOOKUP(A32,GENERAL!A$2:C263,3,FALSE)</f>
        <v>CAIS</v>
      </c>
      <c r="F32">
        <f>+_56F9DC9755BA473782653E2940F99386[Points - Expediente 10]</f>
        <v>100</v>
      </c>
      <c r="G32" s="12">
        <f>+_56F9DC9755BA473782653E2940F99386[[#This Row],[Puntuación]]</f>
        <v>0</v>
      </c>
      <c r="H32">
        <f>+_56F9DC9755BA473782653E2940F99386[[#This Row],[Points - Divulgación de resultados]]</f>
        <v>25</v>
      </c>
      <c r="I32">
        <f>+_56F9DC9755BA473782653E2940F99386[[#This Row],[Points - Participantes de divulgación]]</f>
        <v>75</v>
      </c>
      <c r="J32">
        <f t="shared" si="0"/>
        <v>100</v>
      </c>
      <c r="K32">
        <f t="shared" si="1"/>
        <v>100</v>
      </c>
      <c r="L32">
        <v>10</v>
      </c>
      <c r="M32">
        <f>COUNTIF(Usuarios!K2:K3016,A32)</f>
        <v>10</v>
      </c>
      <c r="N32" s="19">
        <f>SUMIF(Usuarios!K33:K3030,DATOS!A32,Usuarios!E33:E3030)</f>
        <v>980</v>
      </c>
      <c r="O32" s="19">
        <f t="shared" si="2"/>
        <v>98</v>
      </c>
      <c r="P32">
        <f t="shared" si="3"/>
        <v>5</v>
      </c>
      <c r="Q32">
        <f>COUNTIF(PROFESIONALES!G33:G2031,DATOS!A32)</f>
        <v>5</v>
      </c>
      <c r="R32">
        <f>SUMIF(PROFESIONALES!G33:G2031,DATOS!A32,PROFESIONALES!E33:E2031)</f>
        <v>460</v>
      </c>
      <c r="S32" s="19">
        <f t="shared" si="4"/>
        <v>92</v>
      </c>
      <c r="T32" s="19">
        <f t="shared" si="5"/>
        <v>97.5</v>
      </c>
    </row>
    <row r="33" spans="1:20" x14ac:dyDescent="0.25">
      <c r="B33" s="11"/>
      <c r="E33" s="11"/>
      <c r="G33" s="12"/>
      <c r="N33" s="19"/>
      <c r="T33" s="19"/>
    </row>
    <row r="34" spans="1:20" x14ac:dyDescent="0.25">
      <c r="A34">
        <f>+_56F9DC9755BA473782653E2940F99386[[#This Row],[Unidad Prográmatica]]</f>
        <v>2390</v>
      </c>
      <c r="B34" s="11" t="str">
        <f>VLOOKUP(A34, GENERAL!A35:B265, 2,FALSE)</f>
        <v>Área de Salud Corralillo-La Sierra</v>
      </c>
      <c r="C34" t="str">
        <f>+_56F9DC9755BA473782653E2940F99386[[#This Row],[Nivel de complejidad del Centro Asistencial]]</f>
        <v xml:space="preserve">Área de Salud/ Clínica </v>
      </c>
      <c r="D34" t="str">
        <f>+_56F9DC9755BA473782653E2940F99386[[#This Row],[Persona Responsable]]</f>
        <v>DR. OSCAR DOMIAN CERDAS</v>
      </c>
      <c r="E34" s="11" t="str">
        <f>VLOOKUP(A34,GENERAL!A$2:C265,3,FALSE)</f>
        <v>Región Central Sur</v>
      </c>
      <c r="F34">
        <f>+_56F9DC9755BA473782653E2940F99386[Points - Expediente 10]</f>
        <v>100</v>
      </c>
      <c r="G34" s="12">
        <f>+_56F9DC9755BA473782653E2940F99386[[#This Row],[Puntuación]]</f>
        <v>0</v>
      </c>
      <c r="H34">
        <f>+_56F9DC9755BA473782653E2940F99386[[#This Row],[Points - Divulgación de resultados]]</f>
        <v>25</v>
      </c>
      <c r="I34">
        <f>+_56F9DC9755BA473782653E2940F99386[[#This Row],[Points - Participantes de divulgación]]</f>
        <v>75</v>
      </c>
      <c r="J34">
        <f t="shared" ref="J34:J64" si="6">SUM(H34:I34)</f>
        <v>100</v>
      </c>
      <c r="K34">
        <f t="shared" si="1"/>
        <v>100</v>
      </c>
      <c r="L34">
        <v>10</v>
      </c>
      <c r="M34">
        <f>COUNTIF(Usuarios!K2:K3018,A34)</f>
        <v>10</v>
      </c>
      <c r="N34" s="19">
        <f>SUMIF(Usuarios!K35:K3032,DATOS!A34,Usuarios!E35:E3032)</f>
        <v>980</v>
      </c>
      <c r="O34" s="19">
        <f t="shared" si="2"/>
        <v>98</v>
      </c>
      <c r="P34">
        <f t="shared" si="3"/>
        <v>5</v>
      </c>
      <c r="Q34">
        <f>COUNTIF(PROFESIONALES!G35:G2033,DATOS!A34)</f>
        <v>5</v>
      </c>
      <c r="R34">
        <f>SUMIF(PROFESIONALES!G35:G2033,DATOS!A34,PROFESIONALES!E35:E2033)</f>
        <v>340</v>
      </c>
      <c r="S34" s="19">
        <f t="shared" si="4"/>
        <v>68</v>
      </c>
      <c r="T34" s="19">
        <f t="shared" si="5"/>
        <v>91.5</v>
      </c>
    </row>
    <row r="35" spans="1:20" x14ac:dyDescent="0.25">
      <c r="A35">
        <f>+_56F9DC9755BA473782653E2940F99386[[#This Row],[Unidad Prográmatica]]</f>
        <v>2554</v>
      </c>
      <c r="B35" s="11" t="str">
        <f>VLOOKUP(A35, GENERAL!A2:B266, 2,FALSE)</f>
        <v>Área de Salud Chomes-Monteverde</v>
      </c>
      <c r="C35" t="str">
        <f>+_56F9DC9755BA473782653E2940F99386[[#This Row],[Nivel de complejidad del Centro Asistencial]]</f>
        <v xml:space="preserve">Área de Salud/ Clínica </v>
      </c>
      <c r="D35" t="str">
        <f>+_56F9DC9755BA473782653E2940F99386[[#This Row],[Persona Responsable]]</f>
        <v>Felipe Quesada Quesada</v>
      </c>
      <c r="E35" s="11" t="str">
        <f>VLOOKUP(A35,GENERAL!A$2:C266,3,FALSE)</f>
        <v>Región Pacífico Central</v>
      </c>
      <c r="F35">
        <f>+_56F9DC9755BA473782653E2940F99386[Points - Expediente 10]</f>
        <v>90</v>
      </c>
      <c r="G35" s="12">
        <f>+_56F9DC9755BA473782653E2940F99386[[#This Row],[Puntuación]]</f>
        <v>0</v>
      </c>
      <c r="H35">
        <f>+_56F9DC9755BA473782653E2940F99386[[#This Row],[Points - Divulgación de resultados]]</f>
        <v>25</v>
      </c>
      <c r="I35">
        <f>+_56F9DC9755BA473782653E2940F99386[[#This Row],[Points - Participantes de divulgación]]</f>
        <v>75</v>
      </c>
      <c r="J35">
        <f t="shared" si="6"/>
        <v>100</v>
      </c>
      <c r="K35">
        <f t="shared" si="1"/>
        <v>90</v>
      </c>
      <c r="L35">
        <v>10</v>
      </c>
      <c r="M35">
        <f>COUNTIF(Usuarios!K2:K3019,A35)</f>
        <v>4</v>
      </c>
      <c r="N35" s="19">
        <f>SUMIF(Usuarios!K36:K3033,DATOS!A35,Usuarios!E36:E3033)</f>
        <v>400</v>
      </c>
      <c r="O35" s="19">
        <f t="shared" si="2"/>
        <v>40</v>
      </c>
      <c r="P35">
        <f t="shared" si="3"/>
        <v>5</v>
      </c>
      <c r="Q35">
        <f>COUNTIF(PROFESIONALES!G36:G2034,DATOS!A35)</f>
        <v>3</v>
      </c>
      <c r="R35">
        <f>SUMIF(PROFESIONALES!G36:G2034,DATOS!A35,PROFESIONALES!E36:E2034)</f>
        <v>280</v>
      </c>
      <c r="S35" s="19">
        <f t="shared" si="4"/>
        <v>56</v>
      </c>
      <c r="T35" s="19">
        <f t="shared" si="5"/>
        <v>71.5</v>
      </c>
    </row>
    <row r="36" spans="1:20" x14ac:dyDescent="0.25">
      <c r="A36">
        <f>+_56F9DC9755BA473782653E2940F99386[[#This Row],[Unidad Prográmatica]]</f>
        <v>2232</v>
      </c>
      <c r="B36" s="11" t="str">
        <f>VLOOKUP(A36, GENERAL!A3:B267, 2,FALSE)</f>
        <v>Área de Salud San Rafael de Heredia</v>
      </c>
      <c r="C36" t="str">
        <f>+_56F9DC9755BA473782653E2940F99386[[#This Row],[Nivel de complejidad del Centro Asistencial]]</f>
        <v xml:space="preserve">Área de Salud/ Clínica </v>
      </c>
      <c r="D36" t="str">
        <f>+_56F9DC9755BA473782653E2940F99386[[#This Row],[Persona Responsable]]</f>
        <v>Dr Martin Alvarez Rojas</v>
      </c>
      <c r="E36" s="11" t="str">
        <f>VLOOKUP(A36,GENERAL!A$2:C267,3,FALSE)</f>
        <v>Región Central Norte</v>
      </c>
      <c r="F36">
        <f>+_56F9DC9755BA473782653E2940F99386[Points - Expediente 10]</f>
        <v>80</v>
      </c>
      <c r="G36" s="12">
        <f>+_56F9DC9755BA473782653E2940F99386[[#This Row],[Puntuación]]</f>
        <v>0</v>
      </c>
      <c r="H36">
        <f>+_56F9DC9755BA473782653E2940F99386[[#This Row],[Points - Divulgación de resultados]]</f>
        <v>25</v>
      </c>
      <c r="I36">
        <f>+_56F9DC9755BA473782653E2940F99386[[#This Row],[Points - Participantes de divulgación]]</f>
        <v>75</v>
      </c>
      <c r="J36">
        <f t="shared" si="6"/>
        <v>100</v>
      </c>
      <c r="K36">
        <f t="shared" si="1"/>
        <v>80</v>
      </c>
      <c r="L36">
        <v>10</v>
      </c>
      <c r="M36">
        <f>COUNTIF(Usuarios!K2:K3020,A36)</f>
        <v>5</v>
      </c>
      <c r="N36" s="19">
        <f>SUMIF(Usuarios!K37:K3034,DATOS!A36,Usuarios!E37:E3034)</f>
        <v>380</v>
      </c>
      <c r="O36" s="19">
        <f t="shared" si="2"/>
        <v>38</v>
      </c>
      <c r="P36">
        <f t="shared" si="3"/>
        <v>5</v>
      </c>
      <c r="Q36">
        <f>COUNTIF(PROFESIONALES!G37:G2035,DATOS!A36)</f>
        <v>5</v>
      </c>
      <c r="R36">
        <f>SUMIF(PROFESIONALES!G37:G2035,DATOS!A36,PROFESIONALES!E37:E2035)</f>
        <v>440</v>
      </c>
      <c r="S36" s="19">
        <f t="shared" si="4"/>
        <v>88</v>
      </c>
      <c r="T36" s="19">
        <f t="shared" si="5"/>
        <v>76.5</v>
      </c>
    </row>
    <row r="37" spans="1:20" x14ac:dyDescent="0.25">
      <c r="A37">
        <f>+_56F9DC9755BA473782653E2940F99386[[#This Row],[Unidad Prográmatica]]</f>
        <v>2345</v>
      </c>
      <c r="B37" s="11" t="str">
        <f>VLOOKUP(A37, GENERAL!A38:B268, 2,FALSE)</f>
        <v>Área de Salud Escazú</v>
      </c>
      <c r="C37" t="str">
        <f>+_56F9DC9755BA473782653E2940F99386[[#This Row],[Nivel de complejidad del Centro Asistencial]]</f>
        <v xml:space="preserve">Área de Salud/ Clínica </v>
      </c>
      <c r="D37" t="str">
        <f>+_56F9DC9755BA473782653E2940F99386[[#This Row],[Persona Responsable]]</f>
        <v>Dra. Amelia Vargas Pacheco</v>
      </c>
      <c r="E37" s="11" t="str">
        <f>VLOOKUP(A37,GENERAL!A$2:C268,3,FALSE)</f>
        <v>Región Central Sur</v>
      </c>
      <c r="F37">
        <f>+_56F9DC9755BA473782653E2940F99386[Points - Expediente 10]</f>
        <v>50</v>
      </c>
      <c r="G37" s="12">
        <f>+_56F9DC9755BA473782653E2940F99386[[#This Row],[Puntuación]]</f>
        <v>0</v>
      </c>
      <c r="H37">
        <f>+_56F9DC9755BA473782653E2940F99386[[#This Row],[Points - Divulgación de resultados]]</f>
        <v>25</v>
      </c>
      <c r="I37">
        <f>+_56F9DC9755BA473782653E2940F99386[[#This Row],[Points - Participantes de divulgación]]</f>
        <v>75</v>
      </c>
      <c r="J37">
        <f t="shared" si="6"/>
        <v>100</v>
      </c>
      <c r="K37">
        <f t="shared" si="1"/>
        <v>50</v>
      </c>
      <c r="L37">
        <v>10</v>
      </c>
      <c r="M37">
        <f>COUNTIF(Usuarios!K2:K3021,A37)</f>
        <v>10</v>
      </c>
      <c r="N37" s="19">
        <f>SUMIF(Usuarios!K38:K3035,DATOS!A37,Usuarios!E38:E3035)</f>
        <v>960</v>
      </c>
      <c r="O37" s="19">
        <f t="shared" si="2"/>
        <v>96</v>
      </c>
      <c r="P37">
        <f t="shared" si="3"/>
        <v>5</v>
      </c>
      <c r="Q37">
        <f>COUNTIF(PROFESIONALES!G38:G2036,DATOS!A37)</f>
        <v>5</v>
      </c>
      <c r="R37">
        <f>SUMIF(PROFESIONALES!G38:G2036,DATOS!A37,PROFESIONALES!E38:E2036)</f>
        <v>320</v>
      </c>
      <c r="S37" s="19">
        <f>IF(Q37&gt;P37,R37/Q37,R37/P37)</f>
        <v>64</v>
      </c>
      <c r="T37" s="19">
        <f t="shared" si="5"/>
        <v>77.5</v>
      </c>
    </row>
    <row r="38" spans="1:20" x14ac:dyDescent="0.25">
      <c r="A38">
        <f>+_56F9DC9755BA473782653E2940F99386[[#This Row],[Unidad Prográmatica]]</f>
        <v>2732</v>
      </c>
      <c r="B38" s="11" t="str">
        <f>VLOOKUP(A38, GENERAL!A39:B269, 2,FALSE)</f>
        <v>Área de Salud de Buenos Aires</v>
      </c>
      <c r="C38" t="str">
        <f>+_56F9DC9755BA473782653E2940F99386[[#This Row],[Nivel de complejidad del Centro Asistencial]]</f>
        <v xml:space="preserve">Área de Salud/ Clínica </v>
      </c>
      <c r="D38" t="str">
        <f>+_56F9DC9755BA473782653E2940F99386[[#This Row],[Persona Responsable]]</f>
        <v>EMILETH DURAN GRANADOS</v>
      </c>
      <c r="E38" s="11" t="str">
        <f>VLOOKUP(A38,GENERAL!A$2:C269,3,FALSE)</f>
        <v>Región Brunca</v>
      </c>
      <c r="F38">
        <f>+_56F9DC9755BA473782653E2940F99386[Points - Expediente 10]</f>
        <v>95</v>
      </c>
      <c r="G38" s="12">
        <f>+_56F9DC9755BA473782653E2940F99386[[#This Row],[Puntuación]]</f>
        <v>0</v>
      </c>
      <c r="H38">
        <f>+_56F9DC9755BA473782653E2940F99386[[#This Row],[Points - Divulgación de resultados]]</f>
        <v>25</v>
      </c>
      <c r="I38">
        <f>+_56F9DC9755BA473782653E2940F99386[[#This Row],[Points - Participantes de divulgación]]</f>
        <v>75</v>
      </c>
      <c r="J38">
        <f t="shared" si="6"/>
        <v>100</v>
      </c>
      <c r="K38">
        <f t="shared" si="1"/>
        <v>95</v>
      </c>
      <c r="L38">
        <v>10</v>
      </c>
      <c r="M38">
        <f>COUNTIF(Usuarios!K2:K3022,A38)</f>
        <v>12</v>
      </c>
      <c r="N38" s="19">
        <f>SUMIF(Usuarios!K39:K3036,DATOS!A38,Usuarios!E39:E3036)</f>
        <v>1180</v>
      </c>
      <c r="O38" s="19">
        <f t="shared" si="2"/>
        <v>98.333333333333329</v>
      </c>
      <c r="P38">
        <f t="shared" si="3"/>
        <v>5</v>
      </c>
      <c r="Q38">
        <f>COUNTIF(PROFESIONALES!G39:G2037,DATOS!A38)</f>
        <v>5</v>
      </c>
      <c r="R38">
        <f>SUMIF(PROFESIONALES!G39:G2037,DATOS!A38,PROFESIONALES!E39:E2037)</f>
        <v>480</v>
      </c>
      <c r="S38" s="19">
        <f t="shared" si="4"/>
        <v>96</v>
      </c>
      <c r="T38" s="19">
        <f t="shared" si="5"/>
        <v>97.333333333333329</v>
      </c>
    </row>
    <row r="39" spans="1:20" x14ac:dyDescent="0.25">
      <c r="A39">
        <f>+_56F9DC9755BA473782653E2940F99386[[#This Row],[Unidad Prográmatica]]</f>
        <v>2651</v>
      </c>
      <c r="B39" s="11" t="str">
        <f>VLOOKUP(A39, GENERAL!A40:B270, 2,FALSE)</f>
        <v xml:space="preserve">Área de Salud Valle La Estrella </v>
      </c>
      <c r="C39" t="str">
        <f>+_56F9DC9755BA473782653E2940F99386[[#This Row],[Nivel de complejidad del Centro Asistencial]]</f>
        <v xml:space="preserve">Área de Salud/ Clínica </v>
      </c>
      <c r="D39" t="str">
        <f>+_56F9DC9755BA473782653E2940F99386[[#This Row],[Persona Responsable]]</f>
        <v>Xinia Zuñiga Lopez</v>
      </c>
      <c r="E39" s="11" t="str">
        <f>VLOOKUP(A39,GENERAL!A$2:C270,3,FALSE)</f>
        <v>Región Huetar Atlántica</v>
      </c>
      <c r="F39">
        <f>+_56F9DC9755BA473782653E2940F99386[Points - Expediente 10]</f>
        <v>0</v>
      </c>
      <c r="G39" s="12">
        <f>+_56F9DC9755BA473782653E2940F99386[[#This Row],[Puntuación]]</f>
        <v>0</v>
      </c>
      <c r="H39">
        <f>+_56F9DC9755BA473782653E2940F99386[[#This Row],[Points - Divulgación de resultados]]</f>
        <v>0</v>
      </c>
      <c r="I39">
        <f>+_56F9DC9755BA473782653E2940F99386[[#This Row],[Points - Participantes de divulgación]]</f>
        <v>0</v>
      </c>
      <c r="J39">
        <f t="shared" si="6"/>
        <v>0</v>
      </c>
      <c r="K39">
        <f t="shared" si="1"/>
        <v>0</v>
      </c>
      <c r="L39">
        <v>10</v>
      </c>
      <c r="M39">
        <f>COUNTIF(Usuarios!K2:K3023,A39)</f>
        <v>10</v>
      </c>
      <c r="N39" s="19">
        <f>SUMIF(Usuarios!K40:K3037,DATOS!A39,Usuarios!E40:E3037)</f>
        <v>920</v>
      </c>
      <c r="O39" s="19">
        <f t="shared" si="2"/>
        <v>92</v>
      </c>
      <c r="P39">
        <f t="shared" si="3"/>
        <v>5</v>
      </c>
      <c r="Q39">
        <f>COUNTIF(PROFESIONALES!G40:G2038,DATOS!A39)</f>
        <v>5</v>
      </c>
      <c r="R39">
        <f>SUMIF(PROFESIONALES!G40:G2038,DATOS!A39,PROFESIONALES!E40:E2038)</f>
        <v>280</v>
      </c>
      <c r="S39" s="19">
        <f t="shared" si="4"/>
        <v>56</v>
      </c>
      <c r="T39" s="19">
        <f>(S39+O39+K39+J39)/4</f>
        <v>37</v>
      </c>
    </row>
    <row r="40" spans="1:20" x14ac:dyDescent="0.25">
      <c r="A40">
        <f>+_56F9DC9755BA473782653E2940F99386[[#This Row],[Unidad Prográmatica]]</f>
        <v>2347</v>
      </c>
      <c r="B40" s="11" t="str">
        <f>VLOOKUP(A40, GENERAL!A41:B271, 2,FALSE)</f>
        <v>Área de Salud San Sebastián-Paso Ancho</v>
      </c>
      <c r="C40" t="str">
        <f>+_56F9DC9755BA473782653E2940F99386[[#This Row],[Nivel de complejidad del Centro Asistencial]]</f>
        <v xml:space="preserve">Área de Salud/ Clínica </v>
      </c>
      <c r="D40" t="str">
        <f>+_56F9DC9755BA473782653E2940F99386[[#This Row],[Persona Responsable]]</f>
        <v>David Quesada Salazar</v>
      </c>
      <c r="E40" s="11" t="str">
        <f>VLOOKUP(A40,GENERAL!A$2:C271,3,FALSE)</f>
        <v>Región Central Sur</v>
      </c>
      <c r="F40">
        <f>+_56F9DC9755BA473782653E2940F99386[Points - Expediente 10]</f>
        <v>25</v>
      </c>
      <c r="G40" s="12">
        <f>+_56F9DC9755BA473782653E2940F99386[[#This Row],[Puntuación]]</f>
        <v>0</v>
      </c>
      <c r="H40">
        <f>+_56F9DC9755BA473782653E2940F99386[[#This Row],[Points - Divulgación de resultados]]</f>
        <v>0</v>
      </c>
      <c r="I40">
        <f>+_56F9DC9755BA473782653E2940F99386[[#This Row],[Points - Participantes de divulgación]]</f>
        <v>0</v>
      </c>
      <c r="J40">
        <f t="shared" si="6"/>
        <v>0</v>
      </c>
      <c r="K40">
        <f t="shared" si="1"/>
        <v>25</v>
      </c>
      <c r="L40">
        <v>20</v>
      </c>
      <c r="M40">
        <f>COUNTIF(Usuarios!K2:K3024,A40)</f>
        <v>10</v>
      </c>
      <c r="N40" s="19">
        <f>SUMIF(Usuarios!K41:K3038,DATOS!A40,Usuarios!E41:E3038)</f>
        <v>920</v>
      </c>
      <c r="O40" s="19">
        <f t="shared" si="2"/>
        <v>46</v>
      </c>
      <c r="P40">
        <f t="shared" si="3"/>
        <v>10</v>
      </c>
      <c r="Q40">
        <f>COUNTIF(PROFESIONALES!G41:G2039,DATOS!A40)</f>
        <v>5</v>
      </c>
      <c r="R40">
        <f>SUMIF(PROFESIONALES!G41:G2039,DATOS!A40,PROFESIONALES!E41:E2039)</f>
        <v>440</v>
      </c>
      <c r="S40" s="19">
        <f t="shared" si="4"/>
        <v>44</v>
      </c>
      <c r="T40" s="19">
        <f t="shared" si="5"/>
        <v>28.75</v>
      </c>
    </row>
    <row r="41" spans="1:20" x14ac:dyDescent="0.25">
      <c r="A41">
        <f>+_56F9DC9755BA473782653E2940F99386[[#This Row],[Unidad Prográmatica]]</f>
        <v>2306</v>
      </c>
      <c r="B41" s="11" t="str">
        <f>VLOOKUP(A41, GENERAL!A42:B272, 2,FALSE)</f>
        <v>Hospital Máx Peralta Jiménez</v>
      </c>
      <c r="C41" t="str">
        <f>+_56F9DC9755BA473782653E2940F99386[[#This Row],[Nivel de complejidad del Centro Asistencial]]</f>
        <v xml:space="preserve">Hospital Regional </v>
      </c>
      <c r="D41" t="str">
        <f>+_56F9DC9755BA473782653E2940F99386[[#This Row],[Persona Responsable]]</f>
        <v>Rafael Eduardo Matamoros Morales.</v>
      </c>
      <c r="E41" s="11" t="str">
        <f>VLOOKUP(A41,GENERAL!A$2:C272,3,FALSE)</f>
        <v>Hospital Regional</v>
      </c>
      <c r="F41">
        <f>+_56F9DC9755BA473782653E2940F99386[Points - Expediente 10]</f>
        <v>0</v>
      </c>
      <c r="G41" s="12" t="str">
        <f>+_56F9DC9755BA473782653E2940F99386[[#This Row],[Puntuación]]</f>
        <v>72</v>
      </c>
      <c r="H41">
        <f>+_56F9DC9755BA473782653E2940F99386[[#This Row],[Points - Divulgación de resultados]]</f>
        <v>25</v>
      </c>
      <c r="I41">
        <f>+_56F9DC9755BA473782653E2940F99386[[#This Row],[Points - Participantes de divulgación]]</f>
        <v>0</v>
      </c>
      <c r="J41">
        <f t="shared" si="6"/>
        <v>25</v>
      </c>
      <c r="K41">
        <f t="shared" si="1"/>
        <v>72</v>
      </c>
      <c r="L41">
        <v>20</v>
      </c>
      <c r="M41">
        <f>COUNTIF(Usuarios!K2:K3025,A41)</f>
        <v>23</v>
      </c>
      <c r="N41" s="19">
        <f>SUMIF(Usuarios!K42:K3039,DATOS!A41,Usuarios!E42:E3039)</f>
        <v>1620</v>
      </c>
      <c r="O41" s="19">
        <f t="shared" si="2"/>
        <v>70.434782608695656</v>
      </c>
      <c r="P41">
        <f t="shared" si="3"/>
        <v>10</v>
      </c>
      <c r="Q41">
        <f>COUNTIF(PROFESIONALES!G42:G2040,DATOS!A41)</f>
        <v>12</v>
      </c>
      <c r="R41">
        <f>SUMIF(PROFESIONALES!G42:G2040,DATOS!A41,PROFESIONALES!E42:E2040)</f>
        <v>840</v>
      </c>
      <c r="S41" s="19">
        <f t="shared" si="4"/>
        <v>70</v>
      </c>
      <c r="T41" s="19">
        <f t="shared" si="5"/>
        <v>59.358695652173914</v>
      </c>
    </row>
    <row r="42" spans="1:20" x14ac:dyDescent="0.25">
      <c r="A42">
        <f>+_56F9DC9755BA473782653E2940F99386[[#This Row],[Unidad Prográmatica]]</f>
        <v>2311</v>
      </c>
      <c r="B42" s="11" t="str">
        <f>VLOOKUP(A42, GENERAL!A43:B273, 2,FALSE)</f>
        <v>Área de Salud Mata Redonda - Hospital Clínica Ricardo Moreno Cañas</v>
      </c>
      <c r="C42" t="str">
        <f>+_56F9DC9755BA473782653E2940F99386[[#This Row],[Nivel de complejidad del Centro Asistencial]]</f>
        <v xml:space="preserve">Área de Salud/ Clínica </v>
      </c>
      <c r="D42" t="str">
        <f>+_56F9DC9755BA473782653E2940F99386[[#This Row],[Persona Responsable]]</f>
        <v>Manuel de Miguel Rojas</v>
      </c>
      <c r="E42" s="11" t="str">
        <f>VLOOKUP(A42,GENERAL!A$2:C273,3,FALSE)</f>
        <v>Región Central Sur</v>
      </c>
      <c r="F42">
        <f>+_56F9DC9755BA473782653E2940F99386[Points - Expediente 10]</f>
        <v>90</v>
      </c>
      <c r="G42" s="12">
        <f>+_56F9DC9755BA473782653E2940F99386[[#This Row],[Puntuación]]</f>
        <v>0</v>
      </c>
      <c r="H42">
        <f>+_56F9DC9755BA473782653E2940F99386[[#This Row],[Points - Divulgación de resultados]]</f>
        <v>25</v>
      </c>
      <c r="I42">
        <f>+_56F9DC9755BA473782653E2940F99386[[#This Row],[Points - Participantes de divulgación]]</f>
        <v>75</v>
      </c>
      <c r="J42">
        <f t="shared" si="6"/>
        <v>100</v>
      </c>
      <c r="K42">
        <f t="shared" si="1"/>
        <v>90</v>
      </c>
      <c r="L42">
        <v>10</v>
      </c>
      <c r="M42">
        <f>COUNTIF(Usuarios!K2:K3026,A42)</f>
        <v>9</v>
      </c>
      <c r="N42" s="19">
        <f>SUMIF(Usuarios!K43:K3040,DATOS!A42,Usuarios!E43:E3040)</f>
        <v>860</v>
      </c>
      <c r="O42" s="19">
        <f t="shared" si="2"/>
        <v>86</v>
      </c>
      <c r="P42">
        <f t="shared" si="3"/>
        <v>5</v>
      </c>
      <c r="Q42" s="78">
        <f>COUNTIF(PROFESIONALES!G1:G2041,DATOS!A42)</f>
        <v>5</v>
      </c>
      <c r="R42">
        <f ca="1">SUMIF(PROFESIONALES!G1:G2041,DATOS!A42,PROFESIONALES!E43:E2041)</f>
        <v>340</v>
      </c>
      <c r="S42" s="19">
        <f t="shared" ca="1" si="4"/>
        <v>68</v>
      </c>
      <c r="T42" s="19">
        <f t="shared" ca="1" si="5"/>
        <v>86</v>
      </c>
    </row>
    <row r="43" spans="1:20" x14ac:dyDescent="0.25">
      <c r="A43">
        <f>+_56F9DC9755BA473782653E2940F99386[[#This Row],[Unidad Prográmatica]]</f>
        <v>2357</v>
      </c>
      <c r="B43" s="11" t="str">
        <f>VLOOKUP(A43, GENERAL!A44:B274, 2,FALSE)</f>
        <v>Área de Salud Montes de Oca 2</v>
      </c>
      <c r="C43" t="str">
        <f>+_56F9DC9755BA473782653E2940F99386[[#This Row],[Nivel de complejidad del Centro Asistencial]]</f>
        <v xml:space="preserve">Área de Salud/ Clínica </v>
      </c>
      <c r="D43" t="str">
        <f>+_56F9DC9755BA473782653E2940F99386[[#This Row],[Persona Responsable]]</f>
        <v xml:space="preserve">Rebeca Rosales Saenz </v>
      </c>
      <c r="E43" s="11" t="str">
        <f>VLOOKUP(A43,GENERAL!A$2:C274,3,FALSE)</f>
        <v>Región Central Sur</v>
      </c>
      <c r="F43">
        <f>+_56F9DC9755BA473782653E2940F99386[Points - Expediente 10]</f>
        <v>100</v>
      </c>
      <c r="G43" s="12">
        <f>+_56F9DC9755BA473782653E2940F99386[[#This Row],[Puntuación]]</f>
        <v>0</v>
      </c>
      <c r="H43">
        <f>+_56F9DC9755BA473782653E2940F99386[[#This Row],[Points - Divulgación de resultados]]</f>
        <v>25</v>
      </c>
      <c r="I43">
        <f>+_56F9DC9755BA473782653E2940F99386[[#This Row],[Points - Participantes de divulgación]]</f>
        <v>75</v>
      </c>
      <c r="J43">
        <f t="shared" si="6"/>
        <v>100</v>
      </c>
      <c r="K43">
        <f t="shared" si="1"/>
        <v>100</v>
      </c>
      <c r="L43">
        <v>20</v>
      </c>
      <c r="M43">
        <f>COUNTIF(Usuarios!K2:K3027,A43)</f>
        <v>11</v>
      </c>
      <c r="N43" s="19">
        <f>SUMIF(Usuarios!K44:K3041,DATOS!A43,Usuarios!E44:E3041)</f>
        <v>1080</v>
      </c>
      <c r="O43" s="19">
        <f t="shared" si="2"/>
        <v>54</v>
      </c>
      <c r="P43">
        <f t="shared" si="3"/>
        <v>10</v>
      </c>
      <c r="Q43">
        <v>2</v>
      </c>
      <c r="R43">
        <f>SUMIF(PROFESIONALES!G44:G2042,DATOS!A43,PROFESIONALES!E44:E2042)</f>
        <v>480</v>
      </c>
      <c r="S43" s="19">
        <f t="shared" si="4"/>
        <v>48</v>
      </c>
      <c r="T43" s="19">
        <f t="shared" si="5"/>
        <v>75.5</v>
      </c>
    </row>
    <row r="44" spans="1:20" x14ac:dyDescent="0.25">
      <c r="A44">
        <f>+_56F9DC9755BA473782653E2940F99386[[#This Row],[Unidad Prográmatica]]</f>
        <v>2304</v>
      </c>
      <c r="B44" s="11" t="str">
        <f>VLOOKUP(A44, GENERAL!A45:B275, 2,FALSE)</f>
        <v>Hospital Nacional Psiquiátrico</v>
      </c>
      <c r="C44" t="str">
        <f>+_56F9DC9755BA473782653E2940F99386[[#This Row],[Nivel de complejidad del Centro Asistencial]]</f>
        <v xml:space="preserve">Hospital Nacional </v>
      </c>
      <c r="D44" t="str">
        <f>+_56F9DC9755BA473782653E2940F99386[[#This Row],[Persona Responsable]]</f>
        <v>Carla Subirós Castresana-Isla</v>
      </c>
      <c r="E44" s="11" t="str">
        <f>VLOOKUP(A44,GENERAL!A$2:C275,3,FALSE)</f>
        <v>Centro Especializado</v>
      </c>
      <c r="F44">
        <f>+_56F9DC9755BA473782653E2940F99386[Points - Expediente 10]</f>
        <v>0</v>
      </c>
      <c r="G44" s="12" t="str">
        <f>+_56F9DC9755BA473782653E2940F99386[[#This Row],[Puntuación]]</f>
        <v>100</v>
      </c>
      <c r="H44">
        <f>+_56F9DC9755BA473782653E2940F99386[[#This Row],[Points - Divulgación de resultados]]</f>
        <v>25</v>
      </c>
      <c r="I44">
        <f>+_56F9DC9755BA473782653E2940F99386[[#This Row],[Points - Participantes de divulgación]]</f>
        <v>0</v>
      </c>
      <c r="J44">
        <f t="shared" si="6"/>
        <v>25</v>
      </c>
      <c r="K44">
        <f t="shared" si="1"/>
        <v>100</v>
      </c>
      <c r="L44">
        <v>10</v>
      </c>
      <c r="M44">
        <f>COUNTIF(Usuarios!K2:K3028,A44)</f>
        <v>20</v>
      </c>
      <c r="N44" s="19">
        <f>SUMIF(Usuarios!K45:K3042,DATOS!A44,Usuarios!E45:E3042)</f>
        <v>2000</v>
      </c>
      <c r="O44" s="19">
        <f t="shared" si="2"/>
        <v>100</v>
      </c>
      <c r="P44">
        <f t="shared" si="3"/>
        <v>5</v>
      </c>
      <c r="Q44">
        <f>COUNTIF(PROFESIONALES!G45:G2043,DATOS!A44)</f>
        <v>10</v>
      </c>
      <c r="R44">
        <f>SUMIF(PROFESIONALES!G45:G2043,DATOS!A44,PROFESIONALES!E45:E2043)</f>
        <v>740</v>
      </c>
      <c r="S44" s="19">
        <f t="shared" si="4"/>
        <v>74</v>
      </c>
      <c r="T44" s="19">
        <f t="shared" si="5"/>
        <v>74.75</v>
      </c>
    </row>
    <row r="45" spans="1:20" x14ac:dyDescent="0.25">
      <c r="A45">
        <f>+_56F9DC9755BA473782653E2940F99386[[#This Row],[Unidad Prográmatica]]</f>
        <v>2554</v>
      </c>
      <c r="B45" s="11" t="str">
        <f>VLOOKUP(A45, GENERAL!A2:B276, 2,FALSE)</f>
        <v>Área de Salud Chomes-Monteverde</v>
      </c>
      <c r="C45" t="str">
        <f>+_56F9DC9755BA473782653E2940F99386[[#This Row],[Nivel de complejidad del Centro Asistencial]]</f>
        <v xml:space="preserve">Área de Salud/ Clínica </v>
      </c>
      <c r="D45" t="str">
        <f>+_56F9DC9755BA473782653E2940F99386[[#This Row],[Persona Responsable]]</f>
        <v>Dr. Felipe Quesada Quesada</v>
      </c>
      <c r="E45" s="11" t="str">
        <f>VLOOKUP(A45,GENERAL!A$2:C276,3,FALSE)</f>
        <v>Región Pacífico Central</v>
      </c>
      <c r="F45">
        <f>+_56F9DC9755BA473782653E2940F99386[Points - Expediente 10]</f>
        <v>90</v>
      </c>
      <c r="G45" s="12">
        <f>+_56F9DC9755BA473782653E2940F99386[[#This Row],[Puntuación]]</f>
        <v>0</v>
      </c>
      <c r="H45">
        <f>+_56F9DC9755BA473782653E2940F99386[[#This Row],[Points - Divulgación de resultados]]</f>
        <v>25</v>
      </c>
      <c r="I45">
        <f>+_56F9DC9755BA473782653E2940F99386[[#This Row],[Points - Participantes de divulgación]]</f>
        <v>45</v>
      </c>
      <c r="J45">
        <f t="shared" si="6"/>
        <v>70</v>
      </c>
      <c r="K45">
        <f t="shared" si="1"/>
        <v>90</v>
      </c>
      <c r="L45">
        <v>20</v>
      </c>
      <c r="M45">
        <f>COUNTIF(Usuarios!K2:K3029,A45)</f>
        <v>4</v>
      </c>
      <c r="N45" s="19">
        <f>SUMIF(Usuarios!K46:K3043,DATOS!A45,Usuarios!E46:E3043)</f>
        <v>400</v>
      </c>
      <c r="O45" s="19">
        <f t="shared" si="2"/>
        <v>20</v>
      </c>
      <c r="P45">
        <f t="shared" si="3"/>
        <v>10</v>
      </c>
      <c r="Q45">
        <f>COUNTIF(PROFESIONALES!G46:G2044,DATOS!A45)</f>
        <v>3</v>
      </c>
      <c r="R45">
        <f>SUMIF(PROFESIONALES!G46:G2044,DATOS!A45,PROFESIONALES!E46:E2044)</f>
        <v>280</v>
      </c>
      <c r="S45" s="19">
        <f t="shared" si="4"/>
        <v>28</v>
      </c>
      <c r="T45" s="19">
        <f t="shared" si="5"/>
        <v>52</v>
      </c>
    </row>
    <row r="46" spans="1:20" x14ac:dyDescent="0.25">
      <c r="A46">
        <f>+_56F9DC9755BA473782653E2940F99386[[#This Row],[Unidad Prográmatica]]</f>
        <v>2104</v>
      </c>
      <c r="B46" s="11" t="str">
        <f>VLOOKUP(A46, GENERAL!A4:B277, 2,FALSE)</f>
        <v>Hospital México</v>
      </c>
      <c r="C46" t="str">
        <f>+_56F9DC9755BA473782653E2940F99386[[#This Row],[Nivel de complejidad del Centro Asistencial]]</f>
        <v xml:space="preserve">Hospital Nacional </v>
      </c>
      <c r="D46" t="str">
        <f>+_56F9DC9755BA473782653E2940F99386[[#This Row],[Persona Responsable]]</f>
        <v>LIDDA. ANA GRACE BARRANTES RAMIREZ</v>
      </c>
      <c r="E46" s="11" t="str">
        <f>VLOOKUP(A46,GENERAL!A$2:C277,3,FALSE)</f>
        <v>Hospital Nacional</v>
      </c>
      <c r="F46">
        <f>+_56F9DC9755BA473782653E2940F99386[Points - Expediente 10]</f>
        <v>0</v>
      </c>
      <c r="G46" s="12" t="str">
        <f>+_56F9DC9755BA473782653E2940F99386[[#This Row],[Puntuación]]</f>
        <v>74</v>
      </c>
      <c r="H46">
        <f>+_56F9DC9755BA473782653E2940F99386[[#This Row],[Points - Divulgación de resultados]]</f>
        <v>25</v>
      </c>
      <c r="I46">
        <f>+_56F9DC9755BA473782653E2940F99386[[#This Row],[Points - Participantes de divulgación]]</f>
        <v>75</v>
      </c>
      <c r="J46">
        <f t="shared" si="6"/>
        <v>100</v>
      </c>
      <c r="K46">
        <f t="shared" si="1"/>
        <v>74</v>
      </c>
      <c r="L46">
        <v>10</v>
      </c>
      <c r="M46">
        <f>COUNTIF(Usuarios!K2:K3030,A46)</f>
        <v>19</v>
      </c>
      <c r="N46" s="19">
        <f>SUMIF(Usuarios!K47:K3044,DATOS!A46,Usuarios!E47:E3044)</f>
        <v>1880</v>
      </c>
      <c r="O46" s="19">
        <f t="shared" si="2"/>
        <v>98.94736842105263</v>
      </c>
      <c r="P46">
        <f t="shared" si="3"/>
        <v>5</v>
      </c>
      <c r="Q46">
        <f>COUNTIF(PROFESIONALES!G47:G2045,DATOS!A46)</f>
        <v>20</v>
      </c>
      <c r="R46">
        <f>SUMIF(PROFESIONALES!G47:G2045,DATOS!A46,PROFESIONALES!E47:E2045)</f>
        <v>1640</v>
      </c>
      <c r="S46" s="19">
        <f t="shared" si="4"/>
        <v>82</v>
      </c>
      <c r="T46" s="19">
        <f t="shared" si="5"/>
        <v>88.73684210526315</v>
      </c>
    </row>
    <row r="47" spans="1:20" x14ac:dyDescent="0.25">
      <c r="A47">
        <f>+_56F9DC9755BA473782653E2940F99386[[#This Row],[Unidad Prográmatica]]</f>
        <v>2312</v>
      </c>
      <c r="B47" s="11" t="str">
        <f>VLOOKUP(A47, GENERAL!A48:B278, 2,FALSE)</f>
        <v>Área de Salud Hatillo - Clínica Dr Solón Núñez Frutos</v>
      </c>
      <c r="C47" t="str">
        <f>+_56F9DC9755BA473782653E2940F99386[[#This Row],[Nivel de complejidad del Centro Asistencial]]</f>
        <v xml:space="preserve">Área de Salud/ Clínica </v>
      </c>
      <c r="D47" t="str">
        <f>+_56F9DC9755BA473782653E2940F99386[[#This Row],[Persona Responsable]]</f>
        <v>Dra Rebeca Trejos González</v>
      </c>
      <c r="E47" s="11" t="str">
        <f>VLOOKUP(A47,GENERAL!A$2:C278,3,FALSE)</f>
        <v>Región Central Sur</v>
      </c>
      <c r="F47">
        <f>+_56F9DC9755BA473782653E2940F99386[Points - Expediente 10]</f>
        <v>95</v>
      </c>
      <c r="G47" s="12">
        <f>+_56F9DC9755BA473782653E2940F99386[[#This Row],[Puntuación]]</f>
        <v>0</v>
      </c>
      <c r="H47">
        <f>+_56F9DC9755BA473782653E2940F99386[[#This Row],[Points - Divulgación de resultados]]</f>
        <v>25</v>
      </c>
      <c r="I47">
        <f>+_56F9DC9755BA473782653E2940F99386[[#This Row],[Points - Participantes de divulgación]]</f>
        <v>75</v>
      </c>
      <c r="J47">
        <f t="shared" si="6"/>
        <v>100</v>
      </c>
      <c r="K47">
        <f t="shared" si="1"/>
        <v>95</v>
      </c>
      <c r="L47">
        <v>10</v>
      </c>
      <c r="M47">
        <f>COUNTIF(Usuarios!K2:K3031,A47)</f>
        <v>10</v>
      </c>
      <c r="N47" s="19">
        <f>SUMIF(Usuarios!K48:K3045,DATOS!A47,Usuarios!E48:E3045)</f>
        <v>740</v>
      </c>
      <c r="O47" s="19">
        <f t="shared" si="2"/>
        <v>74</v>
      </c>
      <c r="P47">
        <f t="shared" si="3"/>
        <v>5</v>
      </c>
      <c r="Q47">
        <f>COUNTIF(PROFESIONALES!G48:G2046,DATOS!A47)</f>
        <v>5</v>
      </c>
      <c r="R47">
        <f>SUMIF(PROFESIONALES!G48:G2046,DATOS!A47,PROFESIONALES!E48:E2046)</f>
        <v>380</v>
      </c>
      <c r="S47" s="19">
        <f t="shared" si="4"/>
        <v>76</v>
      </c>
      <c r="T47" s="19">
        <f t="shared" si="5"/>
        <v>86.25</v>
      </c>
    </row>
    <row r="48" spans="1:20" x14ac:dyDescent="0.25">
      <c r="A48">
        <f>+_56F9DC9755BA473782653E2940F99386[[#This Row],[Unidad Prográmatica]]</f>
        <v>2307</v>
      </c>
      <c r="B48" s="11" t="str">
        <f>VLOOKUP(A48, GENERAL!A49:B279, 2,FALSE)</f>
        <v>Hospital William Allen Taylor</v>
      </c>
      <c r="C48" t="str">
        <f>+_56F9DC9755BA473782653E2940F99386[[#This Row],[Nivel de complejidad del Centro Asistencial]]</f>
        <v xml:space="preserve">CAIS/ Hospital Periférico </v>
      </c>
      <c r="D48" t="str">
        <f>+_56F9DC9755BA473782653E2940F99386[[#This Row],[Persona Responsable]]</f>
        <v>OSCAR ZAMORA OVARES</v>
      </c>
      <c r="E48" s="11" t="str">
        <f>VLOOKUP(A48,GENERAL!A$2:C279,3,FALSE)</f>
        <v>Hospital Periférico</v>
      </c>
      <c r="F48">
        <f>+_56F9DC9755BA473782653E2940F99386[Points - Expediente 10]</f>
        <v>85</v>
      </c>
      <c r="G48" s="12">
        <f>+_56F9DC9755BA473782653E2940F99386[[#This Row],[Puntuación]]</f>
        <v>0</v>
      </c>
      <c r="H48">
        <f>+_56F9DC9755BA473782653E2940F99386[[#This Row],[Points - Divulgación de resultados]]</f>
        <v>25</v>
      </c>
      <c r="I48">
        <f>+_56F9DC9755BA473782653E2940F99386[[#This Row],[Points - Participantes de divulgación]]</f>
        <v>75</v>
      </c>
      <c r="J48">
        <f t="shared" si="6"/>
        <v>100</v>
      </c>
      <c r="K48">
        <f t="shared" si="1"/>
        <v>85</v>
      </c>
      <c r="L48">
        <v>10</v>
      </c>
      <c r="M48">
        <f>COUNTIF(Usuarios!K2:K3032,A48)</f>
        <v>10</v>
      </c>
      <c r="N48" s="19">
        <f>SUMIF(Usuarios!K49:K3046,DATOS!A48,Usuarios!E49:E3046)</f>
        <v>920</v>
      </c>
      <c r="O48" s="19">
        <f t="shared" si="2"/>
        <v>92</v>
      </c>
      <c r="P48">
        <f t="shared" si="3"/>
        <v>5</v>
      </c>
      <c r="Q48">
        <f>COUNTIF(PROFESIONALES!G49:G2047,DATOS!A48)</f>
        <v>5</v>
      </c>
      <c r="R48">
        <f>SUMIF(PROFESIONALES!G49:G2047,DATOS!A48,PROFESIONALES!E49:E2047)</f>
        <v>440</v>
      </c>
      <c r="S48" s="19">
        <f t="shared" si="4"/>
        <v>88</v>
      </c>
      <c r="T48" s="19">
        <f t="shared" si="5"/>
        <v>91.25</v>
      </c>
    </row>
    <row r="49" spans="1:20" x14ac:dyDescent="0.25">
      <c r="B49" s="11"/>
      <c r="E49" s="11"/>
      <c r="G49" s="12"/>
      <c r="N49" s="19"/>
      <c r="T49" s="19"/>
    </row>
    <row r="50" spans="1:20" x14ac:dyDescent="0.25">
      <c r="A50">
        <f>+_56F9DC9755BA473782653E2940F99386[[#This Row],[Unidad Prográmatica]]</f>
        <v>2235</v>
      </c>
      <c r="B50" s="11" t="str">
        <f>VLOOKUP(A50, GENERAL!A5:B281, 2,FALSE)</f>
        <v>Área de Salud de Naranjo</v>
      </c>
      <c r="C50" t="str">
        <f>+_56F9DC9755BA473782653E2940F99386[[#This Row],[Nivel de complejidad del Centro Asistencial]]</f>
        <v xml:space="preserve">Área de Salud/ Clínica </v>
      </c>
      <c r="D50" t="str">
        <f>+_56F9DC9755BA473782653E2940F99386[[#This Row],[Persona Responsable]]</f>
        <v>Dra.Cindy Acuña Corrales</v>
      </c>
      <c r="E50" s="11" t="str">
        <f>VLOOKUP(A50,GENERAL!A$2:C281,3,FALSE)</f>
        <v>Región Central Norte</v>
      </c>
      <c r="F50">
        <f>+_56F9DC9755BA473782653E2940F99386[Points - Expediente 10]</f>
        <v>60</v>
      </c>
      <c r="G50" s="12">
        <f>+_56F9DC9755BA473782653E2940F99386[[#This Row],[Puntuación]]</f>
        <v>0</v>
      </c>
      <c r="H50">
        <f>+_56F9DC9755BA473782653E2940F99386[[#This Row],[Points - Divulgación de resultados]]</f>
        <v>25</v>
      </c>
      <c r="I50">
        <f>+_56F9DC9755BA473782653E2940F99386[[#This Row],[Points - Participantes de divulgación]]</f>
        <v>75</v>
      </c>
      <c r="J50">
        <f t="shared" si="6"/>
        <v>100</v>
      </c>
      <c r="K50">
        <f t="shared" si="1"/>
        <v>60</v>
      </c>
      <c r="L50">
        <v>10</v>
      </c>
      <c r="M50">
        <f>COUNTIF(Usuarios!K2:K3034,A50)</f>
        <v>18</v>
      </c>
      <c r="N50" s="19">
        <f>SUMIF(Usuarios!K51:K3048,DATOS!A50,Usuarios!E51:E3048)</f>
        <v>1540</v>
      </c>
      <c r="O50" s="19">
        <f t="shared" si="2"/>
        <v>85.555555555555557</v>
      </c>
      <c r="P50">
        <f t="shared" si="3"/>
        <v>5</v>
      </c>
      <c r="Q50">
        <f>COUNTIF(PROFESIONALES!G51:G2049,DATOS!A50)</f>
        <v>15</v>
      </c>
      <c r="R50">
        <f>SUMIF(PROFESIONALES!G51:G2049,DATOS!A50,PROFESIONALES!E51:E2049)</f>
        <v>1220</v>
      </c>
      <c r="S50" s="19">
        <f t="shared" si="4"/>
        <v>81.333333333333329</v>
      </c>
      <c r="T50" s="19">
        <f t="shared" si="5"/>
        <v>81.722222222222229</v>
      </c>
    </row>
    <row r="51" spans="1:20" x14ac:dyDescent="0.25">
      <c r="A51">
        <f>+_56F9DC9755BA473782653E2940F99386[[#This Row],[Unidad Prográmatica]]</f>
        <v>2553</v>
      </c>
      <c r="B51" s="11" t="str">
        <f>VLOOKUP(A51, GENERAL!A52:B282, 2,FALSE)</f>
        <v>Área de Salud Montes de Oro</v>
      </c>
      <c r="C51" t="str">
        <f>+_56F9DC9755BA473782653E2940F99386[[#This Row],[Nivel de complejidad del Centro Asistencial]]</f>
        <v xml:space="preserve">Área de Salud/ Clínica </v>
      </c>
      <c r="D51" t="str">
        <f>+_56F9DC9755BA473782653E2940F99386[[#This Row],[Persona Responsable]]</f>
        <v>Dr Jorge Beltran Villalobos</v>
      </c>
      <c r="E51" s="11" t="str">
        <f>VLOOKUP(A51,GENERAL!A$2:C282,3,FALSE)</f>
        <v>Región Pacífico Central</v>
      </c>
      <c r="F51">
        <f>+_56F9DC9755BA473782653E2940F99386[Points - Expediente 10]</f>
        <v>100</v>
      </c>
      <c r="G51" s="12">
        <f>+_56F9DC9755BA473782653E2940F99386[[#This Row],[Puntuación]]</f>
        <v>0</v>
      </c>
      <c r="H51">
        <f>+_56F9DC9755BA473782653E2940F99386[[#This Row],[Points - Divulgación de resultados]]</f>
        <v>25</v>
      </c>
      <c r="I51">
        <f>+_56F9DC9755BA473782653E2940F99386[[#This Row],[Points - Participantes de divulgación]]</f>
        <v>75</v>
      </c>
      <c r="J51">
        <f t="shared" si="6"/>
        <v>100</v>
      </c>
      <c r="K51">
        <f t="shared" si="1"/>
        <v>100</v>
      </c>
      <c r="L51">
        <v>20</v>
      </c>
      <c r="M51">
        <f>COUNTIF(Usuarios!K2:K3035,A51)</f>
        <v>12</v>
      </c>
      <c r="N51" s="19">
        <f>SUMIF(Usuarios!K52:K3049,DATOS!A51,Usuarios!E52:E3049)</f>
        <v>1140</v>
      </c>
      <c r="O51" s="19">
        <f t="shared" si="2"/>
        <v>57</v>
      </c>
      <c r="P51">
        <f t="shared" si="3"/>
        <v>10</v>
      </c>
      <c r="Q51">
        <f>COUNTIF(PROFESIONALES!G52:G2050,DATOS!A51)</f>
        <v>6</v>
      </c>
      <c r="R51">
        <f>SUMIF(PROFESIONALES!G52:G2050,DATOS!A51,PROFESIONALES!E52:E2050)</f>
        <v>540</v>
      </c>
      <c r="S51" s="19">
        <f t="shared" si="4"/>
        <v>54</v>
      </c>
      <c r="T51" s="19">
        <f t="shared" si="5"/>
        <v>77.75</v>
      </c>
    </row>
    <row r="52" spans="1:20" x14ac:dyDescent="0.25">
      <c r="A52">
        <f>+_56F9DC9755BA473782653E2940F99386[[#This Row],[Unidad Prográmatica]]</f>
        <v>2501</v>
      </c>
      <c r="B52" s="11" t="str">
        <f>VLOOKUP(A52, GENERAL!A2:B283, 2,FALSE)</f>
        <v>Hospital Victor Manuel Sanabria Martinez</v>
      </c>
      <c r="C52" t="str">
        <f>+_56F9DC9755BA473782653E2940F99386[[#This Row],[Nivel de complejidad del Centro Asistencial]]</f>
        <v xml:space="preserve">Hospital Regional </v>
      </c>
      <c r="D52" t="str">
        <f>+_56F9DC9755BA473782653E2940F99386[[#This Row],[Persona Responsable]]</f>
        <v>Lic. Wagner Acevedo Picado</v>
      </c>
      <c r="E52" s="11" t="str">
        <f>VLOOKUP(A52,GENERAL!A$2:C283,3,FALSE)</f>
        <v>Hospital Regional</v>
      </c>
      <c r="F52">
        <f>+_56F9DC9755BA473782653E2940F99386[Points - Expediente 10]</f>
        <v>0</v>
      </c>
      <c r="G52" s="12" t="str">
        <f>+_56F9DC9755BA473782653E2940F99386[[#This Row],[Puntuación]]</f>
        <v>82</v>
      </c>
      <c r="H52">
        <f>+_56F9DC9755BA473782653E2940F99386[[#This Row],[Points - Divulgación de resultados]]</f>
        <v>0</v>
      </c>
      <c r="I52">
        <f>+_56F9DC9755BA473782653E2940F99386[[#This Row],[Points - Participantes de divulgación]]</f>
        <v>0</v>
      </c>
      <c r="J52">
        <f t="shared" si="6"/>
        <v>0</v>
      </c>
      <c r="K52">
        <f t="shared" si="1"/>
        <v>82</v>
      </c>
      <c r="L52">
        <v>10</v>
      </c>
      <c r="M52">
        <f>COUNTIF(Usuarios!K2:K3036,A52)</f>
        <v>19</v>
      </c>
      <c r="N52" s="19">
        <f>SUMIF(Usuarios!K53:K3050,DATOS!A52,Usuarios!E53:E3050)</f>
        <v>1780</v>
      </c>
      <c r="O52" s="19">
        <f t="shared" si="2"/>
        <v>93.684210526315795</v>
      </c>
      <c r="P52">
        <f t="shared" si="3"/>
        <v>5</v>
      </c>
      <c r="Q52">
        <f>COUNTIF(PROFESIONALES!G53:G2051,DATOS!A52)</f>
        <v>10</v>
      </c>
      <c r="R52">
        <f>SUMIF(PROFESIONALES!G53:G2051,DATOS!A52,PROFESIONALES!E53:E2051)</f>
        <v>700</v>
      </c>
      <c r="S52" s="19">
        <f t="shared" si="4"/>
        <v>70</v>
      </c>
      <c r="T52" s="19">
        <f t="shared" si="5"/>
        <v>61.421052631578945</v>
      </c>
    </row>
    <row r="53" spans="1:20" x14ac:dyDescent="0.25">
      <c r="A53">
        <f>+_56F9DC9755BA473782653E2940F99386[[#This Row],[Unidad Prográmatica]]</f>
        <v>2231</v>
      </c>
      <c r="B53" s="11" t="str">
        <f>VLOOKUP(A53, GENERAL!A5:B284, 2,FALSE)</f>
        <v xml:space="preserve">Área de Salud Santo Domingo </v>
      </c>
      <c r="C53" t="str">
        <f>+_56F9DC9755BA473782653E2940F99386[[#This Row],[Nivel de complejidad del Centro Asistencial]]</f>
        <v xml:space="preserve">Área de Salud/ Clínica </v>
      </c>
      <c r="D53" t="str">
        <f>+_56F9DC9755BA473782653E2940F99386[[#This Row],[Persona Responsable]]</f>
        <v>Dr. Jeffrey Garita Arce</v>
      </c>
      <c r="E53" s="11" t="str">
        <f>VLOOKUP(A53,GENERAL!A$2:C284,3,FALSE)</f>
        <v>Región Central Norte</v>
      </c>
      <c r="F53">
        <f>+_56F9DC9755BA473782653E2940F99386[Points - Expediente 10]</f>
        <v>35</v>
      </c>
      <c r="G53" s="12">
        <f>+_56F9DC9755BA473782653E2940F99386[[#This Row],[Puntuación]]</f>
        <v>0</v>
      </c>
      <c r="H53">
        <f>+_56F9DC9755BA473782653E2940F99386[[#This Row],[Points - Divulgación de resultados]]</f>
        <v>25</v>
      </c>
      <c r="I53">
        <f>+_56F9DC9755BA473782653E2940F99386[[#This Row],[Points - Participantes de divulgación]]</f>
        <v>75</v>
      </c>
      <c r="J53">
        <f t="shared" si="6"/>
        <v>100</v>
      </c>
      <c r="K53">
        <f t="shared" si="1"/>
        <v>35</v>
      </c>
      <c r="L53">
        <v>10</v>
      </c>
      <c r="M53">
        <f>COUNTIF(Usuarios!K2:K3037,A53)</f>
        <v>10</v>
      </c>
      <c r="N53" s="19">
        <f>SUMIF(Usuarios!K54:K3051,DATOS!A53,Usuarios!E54:E3051)</f>
        <v>800</v>
      </c>
      <c r="O53" s="19">
        <f t="shared" si="2"/>
        <v>80</v>
      </c>
      <c r="P53">
        <f t="shared" si="3"/>
        <v>5</v>
      </c>
      <c r="Q53">
        <f>COUNTIF(PROFESIONALES!G54:G2052,DATOS!A53)</f>
        <v>5</v>
      </c>
      <c r="R53">
        <f>SUMIF(PROFESIONALES!G54:G2052,DATOS!A53,PROFESIONALES!E54:E2052)</f>
        <v>360</v>
      </c>
      <c r="S53" s="19">
        <f t="shared" si="4"/>
        <v>72</v>
      </c>
      <c r="T53" s="19">
        <f t="shared" si="5"/>
        <v>71.75</v>
      </c>
    </row>
    <row r="54" spans="1:20" x14ac:dyDescent="0.25">
      <c r="A54">
        <f>+_56F9DC9755BA473782653E2940F99386[[#This Row],[Unidad Prográmatica]]</f>
        <v>2558</v>
      </c>
      <c r="B54" s="11" t="str">
        <f>VLOOKUP(A54, GENERAL!A55:B285, 2,FALSE)</f>
        <v>Área de Salud Tilarán</v>
      </c>
      <c r="C54" t="str">
        <f>+_56F9DC9755BA473782653E2940F99386[[#This Row],[Nivel de complejidad del Centro Asistencial]]</f>
        <v xml:space="preserve">Área de Salud/ Clínica </v>
      </c>
      <c r="D54" t="str">
        <f>+_56F9DC9755BA473782653E2940F99386[[#This Row],[Persona Responsable]]</f>
        <v>Dr. Eugenio Arguello Matamoros</v>
      </c>
      <c r="E54" s="11" t="str">
        <f>VLOOKUP(A54,GENERAL!A$2:C285,3,FALSE)</f>
        <v>Región Chorotega</v>
      </c>
      <c r="F54">
        <f>+_56F9DC9755BA473782653E2940F99386[Points - Expediente 10]</f>
        <v>25</v>
      </c>
      <c r="G54" s="12">
        <f>+_56F9DC9755BA473782653E2940F99386[[#This Row],[Puntuación]]</f>
        <v>0</v>
      </c>
      <c r="H54">
        <f>+_56F9DC9755BA473782653E2940F99386[[#This Row],[Points - Divulgación de resultados]]</f>
        <v>0</v>
      </c>
      <c r="I54">
        <f>+_56F9DC9755BA473782653E2940F99386[[#This Row],[Points - Participantes de divulgación]]</f>
        <v>0</v>
      </c>
      <c r="J54">
        <f t="shared" si="6"/>
        <v>0</v>
      </c>
      <c r="K54">
        <f t="shared" si="1"/>
        <v>25</v>
      </c>
      <c r="L54">
        <v>20</v>
      </c>
      <c r="M54">
        <f>COUNTIF(Usuarios!K2:K3038,A54)</f>
        <v>9</v>
      </c>
      <c r="N54" s="19">
        <f>SUMIF(Usuarios!K55:K3052,DATOS!A54,Usuarios!E55:E3052)</f>
        <v>760</v>
      </c>
      <c r="O54" s="19">
        <f t="shared" si="2"/>
        <v>38</v>
      </c>
      <c r="P54">
        <f t="shared" si="3"/>
        <v>10</v>
      </c>
      <c r="Q54">
        <f>COUNTIF(PROFESIONALES!G55:G2053,DATOS!A54)</f>
        <v>5</v>
      </c>
      <c r="R54">
        <f>SUMIF(PROFESIONALES!G55:G2053,DATOS!A54,PROFESIONALES!E55:E2053)</f>
        <v>400</v>
      </c>
      <c r="S54" s="19">
        <f t="shared" si="4"/>
        <v>40</v>
      </c>
      <c r="T54" s="19">
        <f t="shared" si="5"/>
        <v>25.75</v>
      </c>
    </row>
    <row r="55" spans="1:20" x14ac:dyDescent="0.25">
      <c r="A55">
        <f>+_56F9DC9755BA473782653E2940F99386[[#This Row],[Unidad Prográmatica]]</f>
        <v>2502</v>
      </c>
      <c r="B55" s="11" t="str">
        <f>VLOOKUP(A55, GENERAL!A56:B286, 2,FALSE)</f>
        <v>Hospital Enrique Baltodano Briceño</v>
      </c>
      <c r="C55" t="str">
        <f>+_56F9DC9755BA473782653E2940F99386[[#This Row],[Nivel de complejidad del Centro Asistencial]]</f>
        <v xml:space="preserve">Hospital Regional </v>
      </c>
      <c r="D55" t="str">
        <f>+_56F9DC9755BA473782653E2940F99386[[#This Row],[Persona Responsable]]</f>
        <v>Alvaro Méndez Solano</v>
      </c>
      <c r="E55" s="11" t="str">
        <f>VLOOKUP(A55,GENERAL!A$2:C286,3,FALSE)</f>
        <v>Hospital Regional</v>
      </c>
      <c r="F55">
        <f>+_56F9DC9755BA473782653E2940F99386[Points - Expediente 10]</f>
        <v>0</v>
      </c>
      <c r="G55" s="12" t="str">
        <f>+_56F9DC9755BA473782653E2940F99386[[#This Row],[Puntuación]]</f>
        <v>78</v>
      </c>
      <c r="H55">
        <f>+_56F9DC9755BA473782653E2940F99386[[#This Row],[Points - Divulgación de resultados]]</f>
        <v>25</v>
      </c>
      <c r="I55">
        <f>+_56F9DC9755BA473782653E2940F99386[[#This Row],[Points - Participantes de divulgación]]</f>
        <v>0</v>
      </c>
      <c r="J55">
        <f t="shared" si="6"/>
        <v>25</v>
      </c>
      <c r="K55">
        <f t="shared" si="1"/>
        <v>78</v>
      </c>
      <c r="L55">
        <v>10</v>
      </c>
      <c r="M55">
        <f>COUNTIF(Usuarios!K2:K3039,A55)</f>
        <v>20</v>
      </c>
      <c r="N55" s="19">
        <f>SUMIF(Usuarios!K56:K3053,DATOS!A55,Usuarios!E56:E3053)</f>
        <v>1680</v>
      </c>
      <c r="O55" s="19">
        <f t="shared" si="2"/>
        <v>84</v>
      </c>
      <c r="P55">
        <f t="shared" si="3"/>
        <v>5</v>
      </c>
      <c r="Q55">
        <f>COUNTIF(PROFESIONALES!G56:G2054,DATOS!A55)</f>
        <v>0</v>
      </c>
      <c r="R55">
        <f>SUMIF(PROFESIONALES!G56:G2054,DATOS!A55,PROFESIONALES!E56:E2054)</f>
        <v>0</v>
      </c>
      <c r="S55" s="19">
        <f t="shared" si="4"/>
        <v>0</v>
      </c>
      <c r="T55" s="19">
        <f t="shared" si="5"/>
        <v>46.75</v>
      </c>
    </row>
    <row r="56" spans="1:20" x14ac:dyDescent="0.25">
      <c r="A56">
        <f>+_56F9DC9755BA473782653E2940F99386[[#This Row],[Unidad Prográmatica]]</f>
        <v>2472</v>
      </c>
      <c r="B56" s="11" t="str">
        <f>VLOOKUP(A56, GENERAL!A57:B287, 2,FALSE)</f>
        <v>Área de Salud Santa Rosa</v>
      </c>
      <c r="C56" t="str">
        <f>+_56F9DC9755BA473782653E2940F99386[[#This Row],[Nivel de complejidad del Centro Asistencial]]</f>
        <v xml:space="preserve">Área de Salud/ Clínica </v>
      </c>
      <c r="D56" t="str">
        <f>+_56F9DC9755BA473782653E2940F99386[[#This Row],[Persona Responsable]]</f>
        <v>Luis Alonso Zúñiga Rodríguez</v>
      </c>
      <c r="E56" s="11" t="str">
        <f>VLOOKUP(A56,GENERAL!A$2:C287,3,FALSE)</f>
        <v>Región Huetar Norte</v>
      </c>
      <c r="F56">
        <f>+_56F9DC9755BA473782653E2940F99386[Points - Expediente 10]</f>
        <v>65</v>
      </c>
      <c r="G56" s="12">
        <f>+_56F9DC9755BA473782653E2940F99386[[#This Row],[Puntuación]]</f>
        <v>0</v>
      </c>
      <c r="H56">
        <f>+_56F9DC9755BA473782653E2940F99386[[#This Row],[Points - Divulgación de resultados]]</f>
        <v>25</v>
      </c>
      <c r="I56">
        <f>+_56F9DC9755BA473782653E2940F99386[[#This Row],[Points - Participantes de divulgación]]</f>
        <v>75</v>
      </c>
      <c r="J56">
        <f t="shared" si="6"/>
        <v>100</v>
      </c>
      <c r="K56">
        <f t="shared" si="1"/>
        <v>65</v>
      </c>
      <c r="L56">
        <v>10</v>
      </c>
      <c r="M56">
        <f>COUNTIF(Usuarios!K2:K3040,A56)</f>
        <v>10</v>
      </c>
      <c r="N56" s="19">
        <f>SUMIF(Usuarios!K57:K3054,DATOS!A56,Usuarios!E57:E3054)</f>
        <v>980</v>
      </c>
      <c r="O56" s="19">
        <f t="shared" si="2"/>
        <v>98</v>
      </c>
      <c r="P56">
        <f t="shared" si="3"/>
        <v>5</v>
      </c>
      <c r="Q56">
        <f>COUNTIF(PROFESIONALES!G57:G2055,DATOS!A56)</f>
        <v>5</v>
      </c>
      <c r="R56">
        <f>SUMIF(PROFESIONALES!G57:G2055,DATOS!A56,PROFESIONALES!E57:E2055)</f>
        <v>340</v>
      </c>
      <c r="S56" s="19">
        <f>IF(Q56&gt;P56,R56/Q56,R56/P56)</f>
        <v>68</v>
      </c>
      <c r="T56" s="19">
        <f t="shared" si="5"/>
        <v>82.75</v>
      </c>
    </row>
    <row r="57" spans="1:20" x14ac:dyDescent="0.25">
      <c r="A57">
        <f>+_56F9DC9755BA473782653E2940F99386[[#This Row],[Unidad Prográmatica]]</f>
        <v>2560</v>
      </c>
      <c r="B57" s="11" t="str">
        <f>VLOOKUP(A57, GENERAL!A5:B288, 2,FALSE)</f>
        <v>Área de Salud Carrillo</v>
      </c>
      <c r="C57" t="str">
        <f>+_56F9DC9755BA473782653E2940F99386[[#This Row],[Nivel de complejidad del Centro Asistencial]]</f>
        <v xml:space="preserve">Área de Salud/ Clínica </v>
      </c>
      <c r="D57" t="str">
        <f>+_56F9DC9755BA473782653E2940F99386[[#This Row],[Persona Responsable]]</f>
        <v xml:space="preserve">Marianela Somarribas vallejo </v>
      </c>
      <c r="E57" s="11" t="str">
        <f>VLOOKUP(A57,GENERAL!A$2:C288,3,FALSE)</f>
        <v>Región Chorotega</v>
      </c>
      <c r="F57">
        <f>+_56F9DC9755BA473782653E2940F99386[Points - Expediente 10]</f>
        <v>90</v>
      </c>
      <c r="G57" s="12">
        <f>+_56F9DC9755BA473782653E2940F99386[[#This Row],[Puntuación]]</f>
        <v>0</v>
      </c>
      <c r="H57">
        <f>+_56F9DC9755BA473782653E2940F99386[[#This Row],[Points - Divulgación de resultados]]</f>
        <v>25</v>
      </c>
      <c r="I57">
        <f>+_56F9DC9755BA473782653E2940F99386[[#This Row],[Points - Participantes de divulgación]]</f>
        <v>75</v>
      </c>
      <c r="J57">
        <f t="shared" si="6"/>
        <v>100</v>
      </c>
      <c r="K57">
        <f t="shared" si="1"/>
        <v>90</v>
      </c>
      <c r="L57">
        <v>10</v>
      </c>
      <c r="M57">
        <f>COUNTIF(Usuarios!K2:K3041,A57)</f>
        <v>12</v>
      </c>
      <c r="N57" s="19">
        <f>SUMIF(Usuarios!K58:K3055,DATOS!A57,Usuarios!E58:E3055)</f>
        <v>940</v>
      </c>
      <c r="O57" s="19">
        <f t="shared" si="2"/>
        <v>78.333333333333329</v>
      </c>
      <c r="P57">
        <f t="shared" si="3"/>
        <v>5</v>
      </c>
      <c r="Q57">
        <f>COUNTIF(PROFESIONALES!G58:G2056,DATOS!A57)</f>
        <v>6</v>
      </c>
      <c r="R57">
        <f>SUMIF(PROFESIONALES!G58:G2056,DATOS!A57,PROFESIONALES!E58:E2056)</f>
        <v>480</v>
      </c>
      <c r="S57" s="19">
        <f t="shared" si="4"/>
        <v>80</v>
      </c>
      <c r="T57" s="19">
        <f t="shared" si="5"/>
        <v>87.083333333333329</v>
      </c>
    </row>
    <row r="58" spans="1:20" x14ac:dyDescent="0.25">
      <c r="A58">
        <f>+_56F9DC9755BA473782653E2940F99386[[#This Row],[Unidad Prográmatica]]</f>
        <v>2339</v>
      </c>
      <c r="B58" s="11" t="str">
        <f>VLOOKUP(A58, GENERAL!A5:B289, 2,FALSE)</f>
        <v>Área de Salud Desamparados 3</v>
      </c>
      <c r="C58" t="str">
        <f>+_56F9DC9755BA473782653E2940F99386[[#This Row],[Nivel de complejidad del Centro Asistencial]]</f>
        <v xml:space="preserve">Área de Salud/ Clínica </v>
      </c>
      <c r="D58" t="str">
        <f>+_56F9DC9755BA473782653E2940F99386[[#This Row],[Persona Responsable]]</f>
        <v xml:space="preserve">Luz Marina Castro Cabezas </v>
      </c>
      <c r="E58" s="11" t="str">
        <f>VLOOKUP(A58,GENERAL!A$2:C289,3,FALSE)</f>
        <v>Región Central Sur</v>
      </c>
      <c r="F58">
        <f>+_56F9DC9755BA473782653E2940F99386[Points - Expediente 10]</f>
        <v>70</v>
      </c>
      <c r="G58" s="12">
        <f>+_56F9DC9755BA473782653E2940F99386[[#This Row],[Puntuación]]</f>
        <v>0</v>
      </c>
      <c r="H58">
        <f>+_56F9DC9755BA473782653E2940F99386[[#This Row],[Points - Divulgación de resultados]]</f>
        <v>0</v>
      </c>
      <c r="I58">
        <f>+_56F9DC9755BA473782653E2940F99386[[#This Row],[Points - Participantes de divulgación]]</f>
        <v>0</v>
      </c>
      <c r="J58">
        <f t="shared" si="6"/>
        <v>0</v>
      </c>
      <c r="K58">
        <f t="shared" si="1"/>
        <v>70</v>
      </c>
      <c r="L58">
        <v>10</v>
      </c>
      <c r="M58">
        <f>COUNTIF(Usuarios!K2:K3042,A58)</f>
        <v>10</v>
      </c>
      <c r="N58" s="19">
        <f>SUMIF(Usuarios!K59:K3056,DATOS!A58,Usuarios!E59:E3056)</f>
        <v>800</v>
      </c>
      <c r="O58" s="19">
        <f t="shared" si="2"/>
        <v>80</v>
      </c>
      <c r="P58">
        <f t="shared" si="3"/>
        <v>5</v>
      </c>
      <c r="Q58">
        <f>COUNTIF(PROFESIONALES!G1:G2057,DATOS!A58)</f>
        <v>5</v>
      </c>
      <c r="R58">
        <f>SUMIF(PROFESIONALES!G59:G2057,DATOS!A58,PROFESIONALES!E1:E2057)</f>
        <v>440</v>
      </c>
      <c r="S58" s="19">
        <f t="shared" si="4"/>
        <v>88</v>
      </c>
      <c r="T58" s="19">
        <f>(S58+O58+K58+J58)/4</f>
        <v>59.5</v>
      </c>
    </row>
    <row r="59" spans="1:20" x14ac:dyDescent="0.25">
      <c r="A59">
        <f>+_56F9DC9755BA473782653E2940F99386[[#This Row],[Unidad Prográmatica]]</f>
        <v>2499</v>
      </c>
      <c r="B59" s="11" t="str">
        <f>VLOOKUP(A59, GENERAL!A60:B290, 2,FALSE)</f>
        <v>Dirección Regional de Servicios de Salud Huetar Norte</v>
      </c>
      <c r="C59" t="str">
        <f>+_56F9DC9755BA473782653E2940F99386[[#This Row],[Nivel de complejidad del Centro Asistencial]]</f>
        <v xml:space="preserve">Área de Salud/ Clínica </v>
      </c>
      <c r="D59" t="str">
        <f>+_56F9DC9755BA473782653E2940F99386[[#This Row],[Persona Responsable]]</f>
        <v>ANA PATRICIA BOGANTES CORTES</v>
      </c>
      <c r="E59" s="11" t="str">
        <f>VLOOKUP(A59,GENERAL!A$2:C290,3,FALSE)</f>
        <v>Región Huetar Norte</v>
      </c>
      <c r="F59">
        <f>+_56F9DC9755BA473782653E2940F99386[Points - Expediente 10]</f>
        <v>70</v>
      </c>
      <c r="G59" s="12">
        <f>+_56F9DC9755BA473782653E2940F99386[[#This Row],[Puntuación]]</f>
        <v>0</v>
      </c>
      <c r="H59">
        <f>+_56F9DC9755BA473782653E2940F99386[[#This Row],[Points - Divulgación de resultados]]</f>
        <v>0</v>
      </c>
      <c r="I59">
        <f>+_56F9DC9755BA473782653E2940F99386[[#This Row],[Points - Participantes de divulgación]]</f>
        <v>0</v>
      </c>
      <c r="J59">
        <f t="shared" si="6"/>
        <v>0</v>
      </c>
      <c r="K59">
        <f t="shared" si="1"/>
        <v>70</v>
      </c>
      <c r="L59">
        <v>10</v>
      </c>
      <c r="M59">
        <f>COUNTIF(Usuarios!K2:K3043,A59)</f>
        <v>0</v>
      </c>
      <c r="N59" s="19">
        <f>SUMIF(Usuarios!K60:K3057,DATOS!A59,Usuarios!E60:E3057)</f>
        <v>0</v>
      </c>
      <c r="O59" s="19">
        <f t="shared" si="2"/>
        <v>0</v>
      </c>
      <c r="P59">
        <f t="shared" si="3"/>
        <v>5</v>
      </c>
      <c r="Q59">
        <f>COUNTIF(PROFESIONALES!G60:G2058,DATOS!A59)</f>
        <v>0</v>
      </c>
      <c r="R59">
        <f>SUMIF(PROFESIONALES!G60:G2058,DATOS!A59,PROFESIONALES!E60:E2058)</f>
        <v>0</v>
      </c>
      <c r="S59" s="19">
        <f t="shared" si="4"/>
        <v>0</v>
      </c>
      <c r="T59" s="19">
        <f t="shared" si="5"/>
        <v>17.5</v>
      </c>
    </row>
    <row r="60" spans="1:20" x14ac:dyDescent="0.25">
      <c r="A60">
        <f>+_56F9DC9755BA473782653E2940F99386[[#This Row],[Unidad Prográmatica]]</f>
        <v>2477</v>
      </c>
      <c r="B60" s="11" t="str">
        <f>VLOOKUP(A60, GENERAL!A2:B291, 2,FALSE)</f>
        <v>Área de Salud Guatuso</v>
      </c>
      <c r="C60" t="str">
        <f>+_56F9DC9755BA473782653E2940F99386[[#This Row],[Nivel de complejidad del Centro Asistencial]]</f>
        <v xml:space="preserve">Área de Salud/ Clínica </v>
      </c>
      <c r="D60" t="str">
        <f>+_56F9DC9755BA473782653E2940F99386[[#This Row],[Persona Responsable]]</f>
        <v>ANA PATRICIA BOGANTES CORTES</v>
      </c>
      <c r="E60" s="11" t="str">
        <f>VLOOKUP(A60,GENERAL!A$2:C291,3,FALSE)</f>
        <v>Región Huetar Norte</v>
      </c>
      <c r="F60">
        <f>+_56F9DC9755BA473782653E2940F99386[Points - Expediente 10]</f>
        <v>70</v>
      </c>
      <c r="G60" s="12">
        <f>+_56F9DC9755BA473782653E2940F99386[[#This Row],[Puntuación]]</f>
        <v>0</v>
      </c>
      <c r="H60">
        <f>+_56F9DC9755BA473782653E2940F99386[[#This Row],[Points - Divulgación de resultados]]</f>
        <v>0</v>
      </c>
      <c r="I60">
        <f>+_56F9DC9755BA473782653E2940F99386[[#This Row],[Points - Participantes de divulgación]]</f>
        <v>0</v>
      </c>
      <c r="J60">
        <f t="shared" si="6"/>
        <v>0</v>
      </c>
      <c r="K60">
        <f t="shared" si="1"/>
        <v>70</v>
      </c>
      <c r="L60">
        <v>10</v>
      </c>
      <c r="M60">
        <f>COUNTIF(Usuarios!K2:K3044,A60)</f>
        <v>3</v>
      </c>
      <c r="N60" s="19">
        <f>SUMIF(Usuarios!K61:K3058,DATOS!A60,Usuarios!E61:E3058)</f>
        <v>280</v>
      </c>
      <c r="O60" s="19">
        <f t="shared" si="2"/>
        <v>28</v>
      </c>
      <c r="P60">
        <f t="shared" si="3"/>
        <v>5</v>
      </c>
      <c r="Q60">
        <f>COUNTIF(PROFESIONALES!G61:G2059,DATOS!A60)</f>
        <v>6</v>
      </c>
      <c r="R60">
        <f>SUMIF(PROFESIONALES!G61:G2059,DATOS!A60,PROFESIONALES!E61:E2059)</f>
        <v>440</v>
      </c>
      <c r="S60" s="19">
        <f t="shared" si="4"/>
        <v>73.333333333333329</v>
      </c>
      <c r="T60" s="19">
        <f t="shared" si="5"/>
        <v>42.833333333333329</v>
      </c>
    </row>
    <row r="61" spans="1:20" x14ac:dyDescent="0.25">
      <c r="A61">
        <f>+_56F9DC9755BA473782653E2940F99386[[#This Row],[Unidad Prográmatica]]</f>
        <v>2278</v>
      </c>
      <c r="B61" s="11" t="str">
        <f>VLOOKUP(A61, GENERAL!A6:B292, 2,FALSE)</f>
        <v>Área de Salud Santa Bárbara</v>
      </c>
      <c r="C61" t="str">
        <f>+_56F9DC9755BA473782653E2940F99386[[#This Row],[Nivel de complejidad del Centro Asistencial]]</f>
        <v xml:space="preserve">Área de Salud/ Clínica </v>
      </c>
      <c r="D61" t="str">
        <f>+_56F9DC9755BA473782653E2940F99386[[#This Row],[Persona Responsable]]</f>
        <v>Dra.Glenda Campos Sánchez</v>
      </c>
      <c r="E61" s="11" t="str">
        <f>VLOOKUP(A61,GENERAL!A$2:C292,3,FALSE)</f>
        <v>Región Central Norte</v>
      </c>
      <c r="F61">
        <f>+_56F9DC9755BA473782653E2940F99386[Points - Expediente 10]</f>
        <v>100</v>
      </c>
      <c r="G61" s="12">
        <f>+_56F9DC9755BA473782653E2940F99386[[#This Row],[Puntuación]]</f>
        <v>0</v>
      </c>
      <c r="H61">
        <f>+_56F9DC9755BA473782653E2940F99386[[#This Row],[Points - Divulgación de resultados]]</f>
        <v>0</v>
      </c>
      <c r="I61">
        <f>+_56F9DC9755BA473782653E2940F99386[[#This Row],[Points - Participantes de divulgación]]</f>
        <v>0</v>
      </c>
      <c r="J61">
        <f t="shared" si="6"/>
        <v>0</v>
      </c>
      <c r="K61">
        <f t="shared" si="1"/>
        <v>100</v>
      </c>
      <c r="L61">
        <v>10</v>
      </c>
      <c r="M61">
        <f>COUNTIF(Usuarios!K2:K3045,A61)</f>
        <v>10</v>
      </c>
      <c r="N61" s="19">
        <f>SUMIF(Usuarios!K62:K3059,DATOS!A61,Usuarios!E62:E3059)</f>
        <v>920</v>
      </c>
      <c r="O61" s="19">
        <f t="shared" si="2"/>
        <v>92</v>
      </c>
      <c r="P61">
        <f t="shared" si="3"/>
        <v>5</v>
      </c>
      <c r="Q61">
        <f>COUNTIF(PROFESIONALES!G62:G2060,DATOS!A61)</f>
        <v>5</v>
      </c>
      <c r="R61">
        <f>SUMIF(PROFESIONALES!G62:G2060,DATOS!A61,PROFESIONALES!E62:E2060)</f>
        <v>480</v>
      </c>
      <c r="S61" s="19">
        <f t="shared" si="4"/>
        <v>96</v>
      </c>
      <c r="T61" s="19">
        <f t="shared" si="5"/>
        <v>72</v>
      </c>
    </row>
    <row r="62" spans="1:20" x14ac:dyDescent="0.25">
      <c r="A62">
        <f>+_56F9DC9755BA473782653E2940F99386[[#This Row],[Unidad Prográmatica]]</f>
        <v>2484</v>
      </c>
      <c r="B62" s="11" t="str">
        <f>VLOOKUP(A62, GENERAL!A2:B293, 2,FALSE)</f>
        <v>Área de Salud Los Chiles</v>
      </c>
      <c r="C62" t="str">
        <f>+_56F9DC9755BA473782653E2940F99386[[#This Row],[Nivel de complejidad del Centro Asistencial]]</f>
        <v xml:space="preserve">Área de Salud/ Clínica </v>
      </c>
      <c r="D62" t="str">
        <f>+_56F9DC9755BA473782653E2940F99386[[#This Row],[Persona Responsable]]</f>
        <v>Dr. Pool Antonio Bolaños Vindas</v>
      </c>
      <c r="E62" s="11" t="str">
        <f>VLOOKUP(A62,GENERAL!A$2:C293,3,FALSE)</f>
        <v>Región Huetar Norte</v>
      </c>
      <c r="F62">
        <f>+_56F9DC9755BA473782653E2940F99386[Points - Expediente 10]</f>
        <v>70</v>
      </c>
      <c r="G62" s="12">
        <f>+_56F9DC9755BA473782653E2940F99386[[#This Row],[Puntuación]]</f>
        <v>0</v>
      </c>
      <c r="H62">
        <f>+_56F9DC9755BA473782653E2940F99386[[#This Row],[Points - Divulgación de resultados]]</f>
        <v>25</v>
      </c>
      <c r="I62">
        <f>+_56F9DC9755BA473782653E2940F99386[[#This Row],[Points - Participantes de divulgación]]</f>
        <v>75</v>
      </c>
      <c r="J62">
        <f t="shared" si="6"/>
        <v>100</v>
      </c>
      <c r="K62">
        <f t="shared" si="1"/>
        <v>70</v>
      </c>
      <c r="L62">
        <v>10</v>
      </c>
      <c r="M62">
        <f>COUNTIF(Usuarios!K2:K3046,A62)</f>
        <v>10</v>
      </c>
      <c r="N62" s="19">
        <f>SUMIF(Usuarios!K63:K3060,DATOS!A62,Usuarios!E63:E3060)</f>
        <v>880</v>
      </c>
      <c r="O62" s="19">
        <f t="shared" si="2"/>
        <v>88</v>
      </c>
      <c r="P62">
        <f t="shared" si="3"/>
        <v>5</v>
      </c>
      <c r="Q62">
        <f>COUNTIF(PROFESIONALES!G63:G2061,DATOS!A62)</f>
        <v>5</v>
      </c>
      <c r="R62">
        <f>SUMIF(PROFESIONALES!G63:G2061,DATOS!A62,PROFESIONALES!E63:E2061)</f>
        <v>460</v>
      </c>
      <c r="S62" s="19">
        <f t="shared" si="4"/>
        <v>92</v>
      </c>
      <c r="T62" s="19">
        <f t="shared" si="5"/>
        <v>87.5</v>
      </c>
    </row>
    <row r="63" spans="1:20" x14ac:dyDescent="0.25">
      <c r="A63">
        <f>+_56F9DC9755BA473782653E2940F99386[[#This Row],[Unidad Prográmatica]]</f>
        <v>2276</v>
      </c>
      <c r="B63" s="11" t="str">
        <f>VLOOKUP(A63, GENERAL!A6:B294, 2,FALSE)</f>
        <v>Área de Salud Alajuela Sur</v>
      </c>
      <c r="C63" t="str">
        <f>+_56F9DC9755BA473782653E2940F99386[[#This Row],[Nivel de complejidad del Centro Asistencial]]</f>
        <v xml:space="preserve">Área de Salud/ Clínica </v>
      </c>
      <c r="D63" t="str">
        <f>+_56F9DC9755BA473782653E2940F99386[[#This Row],[Persona Responsable]]</f>
        <v xml:space="preserve">Tatiana Sanchez Morales </v>
      </c>
      <c r="E63" s="11" t="str">
        <f>VLOOKUP(A63,GENERAL!A$2:C294,3,FALSE)</f>
        <v>Región Central Norte</v>
      </c>
      <c r="F63">
        <f>+_56F9DC9755BA473782653E2940F99386[Points - Expediente 10]</f>
        <v>100</v>
      </c>
      <c r="G63" s="12">
        <f>+_56F9DC9755BA473782653E2940F99386[[#This Row],[Puntuación]]</f>
        <v>0</v>
      </c>
      <c r="H63">
        <f>+_56F9DC9755BA473782653E2940F99386[[#This Row],[Points - Divulgación de resultados]]</f>
        <v>25</v>
      </c>
      <c r="I63">
        <f>+_56F9DC9755BA473782653E2940F99386[[#This Row],[Points - Participantes de divulgación]]</f>
        <v>75</v>
      </c>
      <c r="J63">
        <f t="shared" si="6"/>
        <v>100</v>
      </c>
      <c r="K63">
        <f t="shared" si="1"/>
        <v>100</v>
      </c>
      <c r="L63">
        <v>10</v>
      </c>
      <c r="M63">
        <f>COUNTIF(Usuarios!K2:K3047,A63)</f>
        <v>10</v>
      </c>
      <c r="N63" s="19">
        <f>SUMIF(Usuarios!K64:K3061,DATOS!A63,Usuarios!E64:E3061)</f>
        <v>920</v>
      </c>
      <c r="O63" s="19">
        <f t="shared" si="2"/>
        <v>92</v>
      </c>
      <c r="P63">
        <f t="shared" si="3"/>
        <v>5</v>
      </c>
      <c r="Q63">
        <f>COUNTIF(PROFESIONALES!G64:G2062,DATOS!A63)</f>
        <v>7</v>
      </c>
      <c r="R63">
        <f>SUMIF(PROFESIONALES!G64:G2062,DATOS!A63,PROFESIONALES!E64:E2062)</f>
        <v>620</v>
      </c>
      <c r="S63" s="19">
        <f t="shared" si="4"/>
        <v>88.571428571428569</v>
      </c>
      <c r="T63" s="19">
        <f t="shared" si="5"/>
        <v>95.142857142857139</v>
      </c>
    </row>
    <row r="64" spans="1:20" x14ac:dyDescent="0.25">
      <c r="A64">
        <f>+_56F9DC9755BA473782653E2940F99386[[#This Row],[Unidad Prográmatica]]</f>
        <v>2352</v>
      </c>
      <c r="B64" s="11" t="str">
        <f>VLOOKUP(A64, GENERAL!A65:B295, 2,FALSE)</f>
        <v>Área de Salud Los Santos</v>
      </c>
      <c r="C64" t="str">
        <f>+_56F9DC9755BA473782653E2940F99386[[#This Row],[Nivel de complejidad del Centro Asistencial]]</f>
        <v xml:space="preserve">Área de Salud/ Clínica </v>
      </c>
      <c r="D64" t="str">
        <f>+_56F9DC9755BA473782653E2940F99386[[#This Row],[Persona Responsable]]</f>
        <v>Liliana Jiménez Abarca</v>
      </c>
      <c r="E64" s="11" t="str">
        <f>VLOOKUP(A64,GENERAL!A$2:C295,3,FALSE)</f>
        <v>Región Central Sur</v>
      </c>
      <c r="F64">
        <f>+_56F9DC9755BA473782653E2940F99386[Points - Expediente 10]</f>
        <v>70</v>
      </c>
      <c r="G64" s="12">
        <f>+_56F9DC9755BA473782653E2940F99386[[#This Row],[Puntuación]]</f>
        <v>0</v>
      </c>
      <c r="H64">
        <f>+_56F9DC9755BA473782653E2940F99386[[#This Row],[Points - Divulgación de resultados]]</f>
        <v>25</v>
      </c>
      <c r="I64">
        <f>+_56F9DC9755BA473782653E2940F99386[[#This Row],[Points - Participantes de divulgación]]</f>
        <v>75</v>
      </c>
      <c r="J64">
        <f t="shared" si="6"/>
        <v>100</v>
      </c>
      <c r="K64">
        <f t="shared" si="1"/>
        <v>70</v>
      </c>
      <c r="L64">
        <v>10</v>
      </c>
      <c r="M64">
        <f>COUNTIF(Usuarios!K2:K3048,A64)</f>
        <v>10</v>
      </c>
      <c r="N64" s="19">
        <f>SUMIF(Usuarios!K65:K3062,DATOS!A64,Usuarios!E65:E3062)</f>
        <v>700</v>
      </c>
      <c r="O64" s="19">
        <f t="shared" si="2"/>
        <v>70</v>
      </c>
      <c r="P64">
        <f t="shared" si="3"/>
        <v>5</v>
      </c>
      <c r="Q64">
        <f>COUNTIF(PROFESIONALES!G65:G2063,DATOS!A64)</f>
        <v>10</v>
      </c>
      <c r="R64">
        <f>SUMIF(PROFESIONALES!G65:G2063,DATOS!A64,PROFESIONALES!E65:E2063)</f>
        <v>840</v>
      </c>
      <c r="S64" s="19">
        <f t="shared" si="4"/>
        <v>84</v>
      </c>
      <c r="T64" s="19">
        <f t="shared" si="5"/>
        <v>81</v>
      </c>
    </row>
    <row r="65" spans="1:20" x14ac:dyDescent="0.25">
      <c r="B65" s="11"/>
      <c r="E65" s="11"/>
      <c r="G65" s="12"/>
      <c r="N65" s="19"/>
      <c r="T65" s="19"/>
    </row>
    <row r="66" spans="1:20" x14ac:dyDescent="0.25">
      <c r="A66">
        <f>+_56F9DC9755BA473782653E2940F99386[[#This Row],[Unidad Prográmatica]]</f>
        <v>2557</v>
      </c>
      <c r="B66" s="11" t="str">
        <f>VLOOKUP(A66, GENERAL!A6:B297, 2,FALSE)</f>
        <v>Área de Salud Bagaces</v>
      </c>
      <c r="C66" t="str">
        <f>+_56F9DC9755BA473782653E2940F99386[[#This Row],[Nivel de complejidad del Centro Asistencial]]</f>
        <v xml:space="preserve">Área de Salud/ Clínica </v>
      </c>
      <c r="D66" t="str">
        <f>+_56F9DC9755BA473782653E2940F99386[[#This Row],[Persona Responsable]]</f>
        <v>PAULA EYESENIA ALVAREZ PEÑA</v>
      </c>
      <c r="E66" s="11" t="str">
        <f>VLOOKUP(A66,GENERAL!A$2:C297,3,FALSE)</f>
        <v>Región Chorotega</v>
      </c>
      <c r="F66">
        <f>+_56F9DC9755BA473782653E2940F99386[Points - Expediente 10]</f>
        <v>100</v>
      </c>
      <c r="G66" s="12">
        <f>+_56F9DC9755BA473782653E2940F99386[[#This Row],[Puntuación]]</f>
        <v>0</v>
      </c>
      <c r="H66">
        <f>+_56F9DC9755BA473782653E2940F99386[[#This Row],[Points - Divulgación de resultados]]</f>
        <v>25</v>
      </c>
      <c r="I66">
        <f>+_56F9DC9755BA473782653E2940F99386[[#This Row],[Points - Participantes de divulgación]]</f>
        <v>75</v>
      </c>
      <c r="J66">
        <f t="shared" ref="J66:J95" si="7">SUM(H66:I66)</f>
        <v>100</v>
      </c>
      <c r="K66">
        <f t="shared" ref="K66:K128" si="8">SUM(F66+G66)</f>
        <v>100</v>
      </c>
      <c r="L66">
        <v>10</v>
      </c>
      <c r="M66">
        <f>COUNTIF(Usuarios!K2:K3050,A66)</f>
        <v>10</v>
      </c>
      <c r="N66" s="19">
        <f>SUMIF(Usuarios!K67:K3064,DATOS!A66,Usuarios!E67:E3064)</f>
        <v>900</v>
      </c>
      <c r="O66" s="19">
        <f t="shared" ref="O66:O129" si="9">IF(M66&gt;=L66,N66/M66,N66/L66)</f>
        <v>90</v>
      </c>
      <c r="P66">
        <f t="shared" ref="P66:P135" si="10">IF(L66=10,5,10)</f>
        <v>5</v>
      </c>
      <c r="Q66">
        <f>COUNTIF(PROFESIONALES!G67:G2065,DATOS!A66)</f>
        <v>5</v>
      </c>
      <c r="R66">
        <f>SUMIF(PROFESIONALES!G67:G2065,DATOS!A66,PROFESIONALES!E67:E2065)</f>
        <v>480</v>
      </c>
      <c r="S66" s="19">
        <f t="shared" ref="S66:S68" si="11">IF(Q66&gt;P66,R66/Q66,R66/P66)</f>
        <v>96</v>
      </c>
      <c r="T66" s="19">
        <f t="shared" ref="T66:T71" si="12">(S66+O66+K66+J66)/4</f>
        <v>96.5</v>
      </c>
    </row>
    <row r="67" spans="1:20" x14ac:dyDescent="0.25">
      <c r="A67">
        <f>+_56F9DC9755BA473782653E2940F99386[[#This Row],[Unidad Prográmatica]]</f>
        <v>2481</v>
      </c>
      <c r="B67" s="11" t="str">
        <f>VLOOKUP(A67, GENERAL!A6:B298, 2,FALSE)</f>
        <v>Área de Salud Florencia</v>
      </c>
      <c r="C67" t="str">
        <f>+_56F9DC9755BA473782653E2940F99386[[#This Row],[Nivel de complejidad del Centro Asistencial]]</f>
        <v xml:space="preserve">Área de Salud/ Clínica </v>
      </c>
      <c r="D67" t="str">
        <f>+_56F9DC9755BA473782653E2940F99386[[#This Row],[Persona Responsable]]</f>
        <v xml:space="preserve">Allen Arturo Arce Fonseca </v>
      </c>
      <c r="E67" s="11" t="str">
        <f>VLOOKUP(A67,GENERAL!A$2:C298,3,FALSE)</f>
        <v>Región Huetar Norte</v>
      </c>
      <c r="F67">
        <f>+_56F9DC9755BA473782653E2940F99386[Points - Expediente 10]</f>
        <v>100</v>
      </c>
      <c r="G67" s="12">
        <f>+_56F9DC9755BA473782653E2940F99386[[#This Row],[Puntuación]]</f>
        <v>0</v>
      </c>
      <c r="H67">
        <f>+_56F9DC9755BA473782653E2940F99386[[#This Row],[Points - Divulgación de resultados]]</f>
        <v>25</v>
      </c>
      <c r="I67">
        <f>+_56F9DC9755BA473782653E2940F99386[[#This Row],[Points - Participantes de divulgación]]</f>
        <v>75</v>
      </c>
      <c r="J67">
        <f t="shared" si="7"/>
        <v>100</v>
      </c>
      <c r="K67">
        <f t="shared" si="8"/>
        <v>100</v>
      </c>
      <c r="L67">
        <v>10</v>
      </c>
      <c r="M67">
        <f>COUNTIF(Usuarios!K2:K3051,A67)</f>
        <v>11</v>
      </c>
      <c r="N67" s="19">
        <f>SUMIF(Usuarios!K68:K3065,DATOS!A67,Usuarios!E68:E3065)</f>
        <v>1020</v>
      </c>
      <c r="O67" s="19">
        <f t="shared" si="9"/>
        <v>92.727272727272734</v>
      </c>
      <c r="P67">
        <f t="shared" si="10"/>
        <v>5</v>
      </c>
      <c r="Q67">
        <f>COUNTIF(PROFESIONALES!G68:G2066,DATOS!A67)</f>
        <v>4</v>
      </c>
      <c r="R67">
        <f>SUMIF(PROFESIONALES!G68:G2066,DATOS!A67,PROFESIONALES!E68:E2066)</f>
        <v>360</v>
      </c>
      <c r="S67" s="19">
        <f t="shared" si="11"/>
        <v>72</v>
      </c>
      <c r="T67" s="19">
        <f t="shared" si="12"/>
        <v>91.181818181818187</v>
      </c>
    </row>
    <row r="68" spans="1:20" x14ac:dyDescent="0.25">
      <c r="A68">
        <f>+_56F9DC9755BA473782653E2940F99386[[#This Row],[Unidad Prográmatica]]</f>
        <v>2650</v>
      </c>
      <c r="B68" s="11" t="str">
        <f>VLOOKUP(A68, GENERAL!A69:B299, 2,FALSE)</f>
        <v>Área de Salud Horquetas Río Frío</v>
      </c>
      <c r="C68" t="str">
        <f>+_56F9DC9755BA473782653E2940F99386[[#This Row],[Nivel de complejidad del Centro Asistencial]]</f>
        <v xml:space="preserve">Área de Salud/ Clínica </v>
      </c>
      <c r="D68" t="str">
        <f>+_56F9DC9755BA473782653E2940F99386[[#This Row],[Persona Responsable]]</f>
        <v>Dr. Keylor Valenciano Vargas</v>
      </c>
      <c r="E68" s="11" t="str">
        <f>VLOOKUP(A68,GENERAL!A$2:C299,3,FALSE)</f>
        <v>Región Huetar Norte</v>
      </c>
      <c r="F68">
        <f>+_56F9DC9755BA473782653E2940F99386[Points - Expediente 10]</f>
        <v>70</v>
      </c>
      <c r="G68" s="12">
        <f>+_56F9DC9755BA473782653E2940F99386[[#This Row],[Puntuación]]</f>
        <v>0</v>
      </c>
      <c r="H68">
        <f>+_56F9DC9755BA473782653E2940F99386[[#This Row],[Points - Divulgación de resultados]]</f>
        <v>25</v>
      </c>
      <c r="I68">
        <f>+_56F9DC9755BA473782653E2940F99386[[#This Row],[Points - Participantes de divulgación]]</f>
        <v>75</v>
      </c>
      <c r="J68">
        <f t="shared" si="7"/>
        <v>100</v>
      </c>
      <c r="K68">
        <f t="shared" si="8"/>
        <v>70</v>
      </c>
      <c r="L68">
        <v>10</v>
      </c>
      <c r="M68">
        <f>COUNTIF(Usuarios!K2:K3052,A68)</f>
        <v>6</v>
      </c>
      <c r="N68" s="19">
        <f>SUMIF(Usuarios!K69:K3066,DATOS!A68,Usuarios!E69:E3066)</f>
        <v>460</v>
      </c>
      <c r="O68" s="19">
        <f t="shared" si="9"/>
        <v>46</v>
      </c>
      <c r="P68">
        <f t="shared" si="10"/>
        <v>5</v>
      </c>
      <c r="Q68">
        <f>COUNTIF(PROFESIONALES!G69:G2067,DATOS!A68)</f>
        <v>5</v>
      </c>
      <c r="R68">
        <f>SUMIF(PROFESIONALES!G69:G2067,DATOS!A68,PROFESIONALES!E69:E2067)</f>
        <v>420</v>
      </c>
      <c r="S68" s="19">
        <f t="shared" si="11"/>
        <v>84</v>
      </c>
      <c r="T68" s="19">
        <f t="shared" si="12"/>
        <v>75</v>
      </c>
    </row>
    <row r="69" spans="1:20" x14ac:dyDescent="0.25">
      <c r="B69" s="11"/>
      <c r="E69" s="11"/>
      <c r="G69" s="12"/>
      <c r="N69" s="19"/>
      <c r="T69" s="19"/>
    </row>
    <row r="70" spans="1:20" x14ac:dyDescent="0.25">
      <c r="A70">
        <f>+_56F9DC9755BA473782653E2940F99386[[#This Row],[Unidad Prográmatica]]</f>
        <v>2105</v>
      </c>
      <c r="B70" s="11" t="str">
        <f>VLOOKUP(A70, GENERAL!A2:B301, 2,FALSE)</f>
        <v>Hospital de las Mujeres Adolfo Carit Eva</v>
      </c>
      <c r="C70" t="str">
        <f>+_56F9DC9755BA473782653E2940F99386[[#This Row],[Nivel de complejidad del Centro Asistencial]]</f>
        <v>Centro Especializado</v>
      </c>
      <c r="D70" t="str">
        <f>+_56F9DC9755BA473782653E2940F99386[[#This Row],[Persona Responsable]]</f>
        <v xml:space="preserve">Mba. Jenny Velásquez Cubero </v>
      </c>
      <c r="E70" s="11" t="str">
        <f>VLOOKUP(A70,GENERAL!A$2:C301,3,FALSE)</f>
        <v>Centro Especializado</v>
      </c>
      <c r="F70">
        <f>+_56F9DC9755BA473782653E2940F99386[Points - Expediente 10]</f>
        <v>0</v>
      </c>
      <c r="G70" s="12" t="str">
        <f>+_56F9DC9755BA473782653E2940F99386[[#This Row],[Puntuación]]</f>
        <v>95</v>
      </c>
      <c r="H70">
        <f>+_56F9DC9755BA473782653E2940F99386[[#This Row],[Points - Divulgación de resultados]]</f>
        <v>0</v>
      </c>
      <c r="I70">
        <f>+_56F9DC9755BA473782653E2940F99386[[#This Row],[Points - Participantes de divulgación]]</f>
        <v>0</v>
      </c>
      <c r="J70">
        <f t="shared" si="7"/>
        <v>0</v>
      </c>
      <c r="K70">
        <f t="shared" si="8"/>
        <v>95</v>
      </c>
      <c r="L70">
        <v>10</v>
      </c>
      <c r="M70">
        <f>COUNTIF(Usuarios!K2:K3054,A70)</f>
        <v>35</v>
      </c>
      <c r="N70" s="19">
        <f>SUMIF(Usuarios!K71:K3068,DATOS!A70,Usuarios!E71:E3068)</f>
        <v>3180</v>
      </c>
      <c r="O70" s="19">
        <f t="shared" si="9"/>
        <v>90.857142857142861</v>
      </c>
      <c r="P70">
        <f t="shared" si="10"/>
        <v>5</v>
      </c>
      <c r="Q70">
        <f>COUNTIF(PROFESIONALES!G71:G2069,DATOS!A70)</f>
        <v>10</v>
      </c>
      <c r="R70">
        <f>SUMIF(PROFESIONALES!G71:G2069,DATOS!A70,PROFESIONALES!E71:E2069)</f>
        <v>560</v>
      </c>
      <c r="S70" s="19">
        <f>IF(Q70&gt;P70,R70/Q70,R70/P70)</f>
        <v>56</v>
      </c>
      <c r="T70" s="19">
        <f t="shared" si="12"/>
        <v>60.464285714285715</v>
      </c>
    </row>
    <row r="71" spans="1:20" x14ac:dyDescent="0.25">
      <c r="A71">
        <f>+_56F9DC9755BA473782653E2940F99386[[#This Row],[Unidad Prográmatica]]</f>
        <v>2555</v>
      </c>
      <c r="B71" s="11" t="str">
        <f>VLOOKUP(A71, GENERAL!A72:B302, 2,FALSE)</f>
        <v>Centro de Atención Integral en Salud de Cañas</v>
      </c>
      <c r="C71" t="str">
        <f>+_56F9DC9755BA473782653E2940F99386[[#This Row],[Nivel de complejidad del Centro Asistencial]]</f>
        <v xml:space="preserve">CAIS/ Hospital Periférico </v>
      </c>
      <c r="D71" t="str">
        <f>+_56F9DC9755BA473782653E2940F99386[[#This Row],[Persona Responsable]]</f>
        <v xml:space="preserve">Diana Valles Chacon </v>
      </c>
      <c r="E71" s="11" t="str">
        <f>VLOOKUP(A71,GENERAL!A$2:C302,3,FALSE)</f>
        <v>CAIS</v>
      </c>
      <c r="F71">
        <f>+_56F9DC9755BA473782653E2940F99386[Points - Expediente 10]</f>
        <v>90</v>
      </c>
      <c r="G71" s="12">
        <f>+_56F9DC9755BA473782653E2940F99386[[#This Row],[Puntuación]]</f>
        <v>0</v>
      </c>
      <c r="H71">
        <f>+_56F9DC9755BA473782653E2940F99386[[#This Row],[Points - Divulgación de resultados]]</f>
        <v>25</v>
      </c>
      <c r="I71">
        <f>+_56F9DC9755BA473782653E2940F99386[[#This Row],[Points - Participantes de divulgación]]</f>
        <v>4</v>
      </c>
      <c r="J71">
        <f t="shared" si="7"/>
        <v>29</v>
      </c>
      <c r="K71">
        <f t="shared" si="8"/>
        <v>90</v>
      </c>
      <c r="L71">
        <v>10</v>
      </c>
      <c r="M71">
        <f>COUNTIF(Usuarios!K2:K3055,A71)</f>
        <v>10</v>
      </c>
      <c r="N71" s="19">
        <f>SUMIF(Usuarios!K72:K3069,DATOS!A71,Usuarios!E72:E3069)</f>
        <v>920</v>
      </c>
      <c r="O71" s="19">
        <f t="shared" si="9"/>
        <v>92</v>
      </c>
      <c r="P71">
        <f t="shared" si="10"/>
        <v>5</v>
      </c>
      <c r="Q71">
        <f>COUNTIF(PROFESIONALES!G72:G2070,DATOS!A71)</f>
        <v>4</v>
      </c>
      <c r="R71">
        <f>SUMIF(PROFESIONALES!G72:G2070,DATOS!A71,PROFESIONALES!E72:E2070)</f>
        <v>380</v>
      </c>
      <c r="S71" s="19">
        <f t="shared" ref="S71:S89" si="13">IF(Q71&gt;P71,R71/Q71,R71/P71)</f>
        <v>76</v>
      </c>
      <c r="T71" s="19">
        <f t="shared" si="12"/>
        <v>71.75</v>
      </c>
    </row>
    <row r="72" spans="1:20" x14ac:dyDescent="0.25">
      <c r="B72" s="11"/>
      <c r="E72" s="11"/>
      <c r="G72" s="12"/>
      <c r="N72" s="19"/>
      <c r="T72" s="19"/>
    </row>
    <row r="73" spans="1:20" x14ac:dyDescent="0.25">
      <c r="A73">
        <f>+_56F9DC9755BA473782653E2940F99386[[#This Row],[Unidad Prográmatica]]</f>
        <v>2358</v>
      </c>
      <c r="B73" s="11" t="str">
        <f>VLOOKUP(A73, GENERAL!A74:B304, 2,FALSE)</f>
        <v>Área de Salud San Juan-San Diego-Concepción 2</v>
      </c>
      <c r="C73" t="str">
        <f>+_56F9DC9755BA473782653E2940F99386[[#This Row],[Nivel de complejidad del Centro Asistencial]]</f>
        <v xml:space="preserve">Área de Salud/ Clínica </v>
      </c>
      <c r="D73" t="str">
        <f>+_56F9DC9755BA473782653E2940F99386[[#This Row],[Persona Responsable]]</f>
        <v>Dra. Catalina Cano Henao</v>
      </c>
      <c r="E73" s="11" t="str">
        <f>VLOOKUP(A73,GENERAL!A$2:C304,3,FALSE)</f>
        <v>Región Central Sur</v>
      </c>
      <c r="F73">
        <f>+_56F9DC9755BA473782653E2940F99386[Points - Expediente 10]</f>
        <v>90</v>
      </c>
      <c r="G73" s="12">
        <f>+_56F9DC9755BA473782653E2940F99386[[#This Row],[Puntuación]]</f>
        <v>0</v>
      </c>
      <c r="H73">
        <f>+_56F9DC9755BA473782653E2940F99386[[#This Row],[Points - Divulgación de resultados]]</f>
        <v>25</v>
      </c>
      <c r="I73">
        <f>+_56F9DC9755BA473782653E2940F99386[[#This Row],[Points - Participantes de divulgación]]</f>
        <v>75</v>
      </c>
      <c r="J73">
        <f t="shared" si="7"/>
        <v>100</v>
      </c>
      <c r="K73">
        <f t="shared" si="8"/>
        <v>90</v>
      </c>
      <c r="L73">
        <v>10</v>
      </c>
      <c r="M73">
        <f>COUNTIF(Usuarios!K3:K3057,A73)</f>
        <v>10</v>
      </c>
      <c r="N73" s="19">
        <f>SUMIF(Usuarios!K74:K3071,DATOS!A73,Usuarios!E74:E3071)</f>
        <v>960</v>
      </c>
      <c r="O73" s="19">
        <f t="shared" si="9"/>
        <v>96</v>
      </c>
      <c r="P73">
        <f t="shared" si="10"/>
        <v>5</v>
      </c>
      <c r="Q73">
        <f>COUNTIF(PROFESIONALES!G74:G2072,DATOS!A73)</f>
        <v>6</v>
      </c>
      <c r="R73">
        <f>SUMIF(PROFESIONALES!G74:G2072,DATOS!A73,PROFESIONALES!E74:E2072)</f>
        <v>520</v>
      </c>
      <c r="S73" s="19">
        <f t="shared" si="13"/>
        <v>86.666666666666671</v>
      </c>
      <c r="T73" s="19">
        <f t="shared" ref="T73:T89" si="14">(S73+O73+K73+J73)/4</f>
        <v>93.166666666666671</v>
      </c>
    </row>
    <row r="74" spans="1:20" x14ac:dyDescent="0.25">
      <c r="A74">
        <f>+_56F9DC9755BA473782653E2940F99386[[#This Row],[Unidad Prográmatica]]</f>
        <v>2475</v>
      </c>
      <c r="B74" s="11" t="str">
        <f>VLOOKUP(A74, GENERAL!A75:B305, 2,FALSE)</f>
        <v>Área de Salud Pital</v>
      </c>
      <c r="C74" t="str">
        <f>+_56F9DC9755BA473782653E2940F99386[[#This Row],[Nivel de complejidad del Centro Asistencial]]</f>
        <v xml:space="preserve">Área de Salud/ Clínica </v>
      </c>
      <c r="D74" t="str">
        <f>+_56F9DC9755BA473782653E2940F99386[[#This Row],[Persona Responsable]]</f>
        <v>JUAN PABLO BUSTAMANTE BLANCO</v>
      </c>
      <c r="E74" s="11" t="str">
        <f>VLOOKUP(A74,GENERAL!A$2:C305,3,FALSE)</f>
        <v>Región Huetar Norte</v>
      </c>
      <c r="F74">
        <f>+_56F9DC9755BA473782653E2940F99386[Points - Expediente 10]</f>
        <v>100</v>
      </c>
      <c r="G74" s="12">
        <f>+_56F9DC9755BA473782653E2940F99386[[#This Row],[Puntuación]]</f>
        <v>0</v>
      </c>
      <c r="H74">
        <f>+_56F9DC9755BA473782653E2940F99386[[#This Row],[Points - Divulgación de resultados]]</f>
        <v>0</v>
      </c>
      <c r="I74">
        <f>+_56F9DC9755BA473782653E2940F99386[[#This Row],[Points - Participantes de divulgación]]</f>
        <v>0</v>
      </c>
      <c r="J74">
        <f t="shared" si="7"/>
        <v>0</v>
      </c>
      <c r="K74">
        <f t="shared" si="8"/>
        <v>100</v>
      </c>
      <c r="L74">
        <v>10</v>
      </c>
      <c r="M74">
        <f>COUNTIF(Usuarios!K4:K3058,A74)</f>
        <v>8</v>
      </c>
      <c r="N74" s="19">
        <f>SUMIF(Usuarios!K75:K3072,DATOS!A74,Usuarios!E75:E3072)</f>
        <v>720</v>
      </c>
      <c r="O74" s="19">
        <f t="shared" si="9"/>
        <v>72</v>
      </c>
      <c r="P74">
        <f t="shared" si="10"/>
        <v>5</v>
      </c>
      <c r="Q74">
        <f>COUNTIF(PROFESIONALES!G75:G2073,DATOS!A74)</f>
        <v>8</v>
      </c>
      <c r="R74">
        <f>SUMIF(PROFESIONALES!G75:G2073,DATOS!A74,PROFESIONALES!E75:E2073)</f>
        <v>700</v>
      </c>
      <c r="S74" s="19">
        <f t="shared" si="13"/>
        <v>87.5</v>
      </c>
      <c r="T74" s="19">
        <f t="shared" si="14"/>
        <v>64.875</v>
      </c>
    </row>
    <row r="75" spans="1:20" x14ac:dyDescent="0.25">
      <c r="B75" s="11"/>
      <c r="E75" s="11"/>
      <c r="G75" s="12"/>
      <c r="N75" s="19"/>
      <c r="T75" s="19"/>
    </row>
    <row r="76" spans="1:20" x14ac:dyDescent="0.25">
      <c r="A76">
        <f>+_56F9DC9755BA473782653E2940F99386[[#This Row],[Unidad Prográmatica]]</f>
        <v>2402</v>
      </c>
      <c r="B76" s="11" t="str">
        <f>VLOOKUP(A76, GENERAL!A2:B307, 2,FALSE)</f>
        <v>Hospital Los Chiles</v>
      </c>
      <c r="C76" t="str">
        <f>+_56F9DC9755BA473782653E2940F99386[[#This Row],[Nivel de complejidad del Centro Asistencial]]</f>
        <v xml:space="preserve">CAIS/ Hospital Periférico </v>
      </c>
      <c r="D76" t="str">
        <f>+_56F9DC9755BA473782653E2940F99386[[#This Row],[Persona Responsable]]</f>
        <v>Dra. Karina Araya González en sustitucion de la Dra. Cindy Rodriguez Araya</v>
      </c>
      <c r="E76" s="11" t="str">
        <f>VLOOKUP(A76,GENERAL!A$2:C307,3,FALSE)</f>
        <v>Hospital Periférico</v>
      </c>
      <c r="F76">
        <f>+_56F9DC9755BA473782653E2940F99386[Points - Expediente 10]</f>
        <v>100</v>
      </c>
      <c r="G76" s="12">
        <f>+_56F9DC9755BA473782653E2940F99386[[#This Row],[Puntuación]]</f>
        <v>0</v>
      </c>
      <c r="H76">
        <f>+_56F9DC9755BA473782653E2940F99386[[#This Row],[Points - Divulgación de resultados]]</f>
        <v>25</v>
      </c>
      <c r="I76">
        <f>+_56F9DC9755BA473782653E2940F99386[[#This Row],[Points - Participantes de divulgación]]</f>
        <v>64</v>
      </c>
      <c r="J76">
        <f t="shared" si="7"/>
        <v>89</v>
      </c>
      <c r="K76">
        <f t="shared" si="8"/>
        <v>100</v>
      </c>
      <c r="L76">
        <v>10</v>
      </c>
      <c r="M76">
        <f>COUNTIF(Usuarios!K2:K3060,A76)</f>
        <v>10</v>
      </c>
      <c r="N76" s="19">
        <f>SUMIF(Usuarios!K77:K3074,DATOS!A76,Usuarios!E77:E3074)</f>
        <v>980</v>
      </c>
      <c r="O76" s="19">
        <f t="shared" si="9"/>
        <v>98</v>
      </c>
      <c r="P76">
        <f t="shared" si="10"/>
        <v>5</v>
      </c>
      <c r="Q76">
        <f>COUNTIF(PROFESIONALES!G77:G2075,DATOS!A76)</f>
        <v>5</v>
      </c>
      <c r="R76">
        <f>SUMIF(PROFESIONALES!G77:G2075,DATOS!A76,PROFESIONALES!E77:E2075)</f>
        <v>440</v>
      </c>
      <c r="S76" s="19">
        <f t="shared" si="13"/>
        <v>88</v>
      </c>
      <c r="T76" s="19">
        <f t="shared" si="14"/>
        <v>93.75</v>
      </c>
    </row>
    <row r="77" spans="1:20" x14ac:dyDescent="0.25">
      <c r="B77" s="11"/>
      <c r="E77" s="11"/>
      <c r="G77" s="12"/>
      <c r="N77" s="19"/>
      <c r="T77" s="19"/>
    </row>
    <row r="78" spans="1:20" x14ac:dyDescent="0.25">
      <c r="A78">
        <f>+_56F9DC9755BA473782653E2940F99386[[#This Row],[Unidad Prográmatica]]</f>
        <v>2252</v>
      </c>
      <c r="B78" s="11" t="str">
        <f>VLOOKUP(A78, GENERAL!A2:B309, 2,FALSE)</f>
        <v>Área de Salud Palmares</v>
      </c>
      <c r="C78" t="str">
        <f>+_56F9DC9755BA473782653E2940F99386[[#This Row],[Nivel de complejidad del Centro Asistencial]]</f>
        <v xml:space="preserve">Área de Salud/ Clínica </v>
      </c>
      <c r="D78" t="str">
        <f>+_56F9DC9755BA473782653E2940F99386[[#This Row],[Persona Responsable]]</f>
        <v>Dr Ulises Vargas Vega</v>
      </c>
      <c r="E78" s="11" t="str">
        <f>VLOOKUP(A78,GENERAL!A$2:C309,3,FALSE)</f>
        <v>Región Central Norte</v>
      </c>
      <c r="F78">
        <f>+_56F9DC9755BA473782653E2940F99386[Points - Expediente 10]</f>
        <v>90</v>
      </c>
      <c r="G78" s="12">
        <f>+_56F9DC9755BA473782653E2940F99386[[#This Row],[Puntuación]]</f>
        <v>0</v>
      </c>
      <c r="H78">
        <f>+_56F9DC9755BA473782653E2940F99386[[#This Row],[Points - Divulgación de resultados]]</f>
        <v>0</v>
      </c>
      <c r="I78">
        <f>+_56F9DC9755BA473782653E2940F99386[[#This Row],[Points - Participantes de divulgación]]</f>
        <v>0</v>
      </c>
      <c r="J78">
        <f t="shared" si="7"/>
        <v>0</v>
      </c>
      <c r="K78">
        <f t="shared" si="8"/>
        <v>90</v>
      </c>
      <c r="L78">
        <v>10</v>
      </c>
      <c r="M78">
        <f>COUNTIF(Usuarios!K8:K3062,A78)</f>
        <v>0</v>
      </c>
      <c r="N78" s="19">
        <f>SUMIF(Usuarios!K79:K3076,DATOS!A78,Usuarios!E79:E3076)</f>
        <v>0</v>
      </c>
      <c r="O78" s="19">
        <f t="shared" si="9"/>
        <v>0</v>
      </c>
      <c r="P78">
        <f t="shared" si="10"/>
        <v>5</v>
      </c>
      <c r="Q78">
        <f>COUNTIF(PROFESIONALES!G79:G2077,DATOS!A78)</f>
        <v>1</v>
      </c>
      <c r="R78">
        <f>SUMIF(PROFESIONALES!G79:G2077,DATOS!A78,PROFESIONALES!E79:E2077)</f>
        <v>60</v>
      </c>
      <c r="S78" s="19">
        <f t="shared" si="13"/>
        <v>12</v>
      </c>
      <c r="T78" s="19">
        <f t="shared" si="14"/>
        <v>25.5</v>
      </c>
    </row>
    <row r="79" spans="1:20" x14ac:dyDescent="0.25">
      <c r="B79" s="11"/>
      <c r="E79" s="11"/>
      <c r="G79" s="12"/>
      <c r="N79" s="19"/>
      <c r="T79" s="19"/>
    </row>
    <row r="80" spans="1:20" x14ac:dyDescent="0.25">
      <c r="A80">
        <f>+_56F9DC9755BA473782653E2940F99386[[#This Row],[Unidad Prográmatica]]</f>
        <v>2317</v>
      </c>
      <c r="B80" s="11" t="str">
        <f>VLOOKUP(A80, GENERAL!A2:B311, 2,FALSE)</f>
        <v>Área de Salud Desamparados 2 San Rafael Abajo-Arriba-San Miguel</v>
      </c>
      <c r="C80" t="str">
        <f>+_56F9DC9755BA473782653E2940F99386[[#This Row],[Nivel de complejidad del Centro Asistencial]]</f>
        <v xml:space="preserve">Área de Salud/ Clínica </v>
      </c>
      <c r="D80" t="str">
        <f>+_56F9DC9755BA473782653E2940F99386[[#This Row],[Persona Responsable]]</f>
        <v>Giselle Green Alfaro</v>
      </c>
      <c r="E80" s="11" t="str">
        <f>VLOOKUP(A80,GENERAL!A$2:C311,3,FALSE)</f>
        <v>Región Central Sur</v>
      </c>
      <c r="F80">
        <f>+_56F9DC9755BA473782653E2940F99386[Points - Expediente 10]</f>
        <v>80</v>
      </c>
      <c r="G80" s="12">
        <f>+_56F9DC9755BA473782653E2940F99386[[#This Row],[Puntuación]]</f>
        <v>0</v>
      </c>
      <c r="H80">
        <f>+_56F9DC9755BA473782653E2940F99386[[#This Row],[Points - Divulgación de resultados]]</f>
        <v>25</v>
      </c>
      <c r="I80">
        <f>+_56F9DC9755BA473782653E2940F99386[[#This Row],[Points - Participantes de divulgación]]</f>
        <v>75</v>
      </c>
      <c r="J80">
        <f t="shared" si="7"/>
        <v>100</v>
      </c>
      <c r="K80">
        <f t="shared" si="8"/>
        <v>80</v>
      </c>
      <c r="L80">
        <v>10</v>
      </c>
      <c r="M80">
        <f>COUNTIF(Usuarios!K10:K3064,A80)</f>
        <v>10</v>
      </c>
      <c r="N80" s="19">
        <f>SUMIF(Usuarios!K81:K3078,DATOS!A80,Usuarios!E81:E3078)</f>
        <v>1000</v>
      </c>
      <c r="O80" s="19">
        <f t="shared" si="9"/>
        <v>100</v>
      </c>
      <c r="P80">
        <f t="shared" si="10"/>
        <v>5</v>
      </c>
      <c r="Q80">
        <f>COUNTIF(PROFESIONALES!G81:G2079,DATOS!A80)</f>
        <v>5</v>
      </c>
      <c r="R80">
        <f>SUMIF(PROFESIONALES!G81:G2079,DATOS!A80,PROFESIONALES!E81:E2079)</f>
        <v>440</v>
      </c>
      <c r="S80" s="19">
        <f t="shared" si="13"/>
        <v>88</v>
      </c>
      <c r="T80" s="19">
        <f t="shared" si="14"/>
        <v>92</v>
      </c>
    </row>
    <row r="81" spans="1:20" x14ac:dyDescent="0.25">
      <c r="A81">
        <f>+_56F9DC9755BA473782653E2940F99386[[#This Row],[Unidad Prográmatica]]</f>
        <v>2703</v>
      </c>
      <c r="B81" s="11" t="str">
        <f>VLOOKUP(A81, GENERAL!A82:B312, 2,FALSE)</f>
        <v>Hospital Tomás Casas Casajús</v>
      </c>
      <c r="C81" t="str">
        <f>+_56F9DC9755BA473782653E2940F99386[[#This Row],[Nivel de complejidad del Centro Asistencial]]</f>
        <v xml:space="preserve">CAIS/ Hospital Periférico </v>
      </c>
      <c r="D81" t="str">
        <f>+_56F9DC9755BA473782653E2940F99386[[#This Row],[Persona Responsable]]</f>
        <v>Dra. Ilcia yaritza Wallace Guerra codigo 8006</v>
      </c>
      <c r="E81" s="11" t="str">
        <f>VLOOKUP(A81,GENERAL!A$2:C312,3,FALSE)</f>
        <v>Hospital Periférico</v>
      </c>
      <c r="F81">
        <f>+_56F9DC9755BA473782653E2940F99386[Points - Expediente 10]</f>
        <v>100</v>
      </c>
      <c r="G81" s="12">
        <f>+_56F9DC9755BA473782653E2940F99386[[#This Row],[Puntuación]]</f>
        <v>0</v>
      </c>
      <c r="H81">
        <f>+_56F9DC9755BA473782653E2940F99386[[#This Row],[Points - Divulgación de resultados]]</f>
        <v>25</v>
      </c>
      <c r="I81">
        <f>+_56F9DC9755BA473782653E2940F99386[[#This Row],[Points - Participantes de divulgación]]</f>
        <v>26</v>
      </c>
      <c r="J81">
        <f t="shared" si="7"/>
        <v>51</v>
      </c>
      <c r="K81">
        <f t="shared" si="8"/>
        <v>100</v>
      </c>
      <c r="L81">
        <v>10</v>
      </c>
      <c r="M81">
        <f>COUNTIF(Usuarios!K11:K3065,A81)</f>
        <v>3</v>
      </c>
      <c r="N81" s="19">
        <f>SUMIF(Usuarios!K82:K3079,DATOS!A81,Usuarios!E82:E3079)</f>
        <v>300</v>
      </c>
      <c r="O81" s="19">
        <f t="shared" si="9"/>
        <v>30</v>
      </c>
      <c r="P81">
        <f t="shared" si="10"/>
        <v>5</v>
      </c>
      <c r="Q81">
        <f>COUNTIF(PROFESIONALES!G82:G2080,DATOS!A81)</f>
        <v>1</v>
      </c>
      <c r="R81">
        <f>SUMIF(PROFESIONALES!G82:G2080,DATOS!A81,PROFESIONALES!E82:E2080)</f>
        <v>100</v>
      </c>
      <c r="S81" s="19">
        <f t="shared" si="13"/>
        <v>20</v>
      </c>
      <c r="T81" s="19">
        <f t="shared" si="14"/>
        <v>50.25</v>
      </c>
    </row>
    <row r="82" spans="1:20" x14ac:dyDescent="0.25">
      <c r="A82">
        <f>+_56F9DC9755BA473782653E2940F99386[[#This Row],[Unidad Prográmatica]]</f>
        <v>2503</v>
      </c>
      <c r="B82" s="11" t="str">
        <f>VLOOKUP(A82, GENERAL!A2:B313, 2,FALSE)</f>
        <v>Hospital La Anexión</v>
      </c>
      <c r="C82" t="str">
        <f>+_56F9DC9755BA473782653E2940F99386[[#This Row],[Nivel de complejidad del Centro Asistencial]]</f>
        <v xml:space="preserve">CAIS/ Hospital Periférico </v>
      </c>
      <c r="D82" t="str">
        <f>+_56F9DC9755BA473782653E2940F99386[[#This Row],[Persona Responsable]]</f>
        <v>Dr Oscar Mendez Campos</v>
      </c>
      <c r="E82" s="11" t="str">
        <f>VLOOKUP(A82,GENERAL!A$2:C313,3,FALSE)</f>
        <v>Hospital Periférico</v>
      </c>
      <c r="F82">
        <f>+_56F9DC9755BA473782653E2940F99386[Points - Expediente 10]</f>
        <v>100</v>
      </c>
      <c r="G82" s="12">
        <f>+_56F9DC9755BA473782653E2940F99386[[#This Row],[Puntuación]]</f>
        <v>0</v>
      </c>
      <c r="H82">
        <f>+_56F9DC9755BA473782653E2940F99386[[#This Row],[Points - Divulgación de resultados]]</f>
        <v>25</v>
      </c>
      <c r="I82">
        <f>+_56F9DC9755BA473782653E2940F99386[[#This Row],[Points - Participantes de divulgación]]</f>
        <v>26</v>
      </c>
      <c r="J82">
        <f t="shared" si="7"/>
        <v>51</v>
      </c>
      <c r="K82">
        <f t="shared" si="8"/>
        <v>100</v>
      </c>
      <c r="L82">
        <v>10</v>
      </c>
      <c r="M82">
        <f>COUNTIF(Usuarios!K12:K3066,A82)</f>
        <v>18</v>
      </c>
      <c r="N82" s="19">
        <f>SUMIF(Usuarios!K83:K3080,DATOS!A82,Usuarios!E83:E3080)</f>
        <v>1740</v>
      </c>
      <c r="O82" s="19">
        <f t="shared" si="9"/>
        <v>96.666666666666671</v>
      </c>
      <c r="P82">
        <f t="shared" si="10"/>
        <v>5</v>
      </c>
      <c r="Q82">
        <f>COUNTIF(PROFESIONALES!G83:G2081,DATOS!A82)</f>
        <v>2</v>
      </c>
      <c r="R82">
        <f>SUMIF(PROFESIONALES!G83:G2081,DATOS!A82,PROFESIONALES!E83:E2081)</f>
        <v>120</v>
      </c>
      <c r="S82" s="19">
        <f t="shared" si="13"/>
        <v>24</v>
      </c>
      <c r="T82" s="19">
        <f t="shared" si="14"/>
        <v>67.916666666666671</v>
      </c>
    </row>
    <row r="83" spans="1:20" x14ac:dyDescent="0.25">
      <c r="A83">
        <f>+_56F9DC9755BA473782653E2940F99386[[#This Row],[Unidad Prográmatica]]</f>
        <v>2334</v>
      </c>
      <c r="B83" s="11" t="str">
        <f>VLOOKUP(A83, GENERAL!A2:B314, 2,FALSE)</f>
        <v>Área de Salud Acosta</v>
      </c>
      <c r="C83" t="str">
        <f>+_56F9DC9755BA473782653E2940F99386[[#This Row],[Nivel de complejidad del Centro Asistencial]]</f>
        <v xml:space="preserve">Área de Salud/ Clínica </v>
      </c>
      <c r="D83" t="str">
        <f>+_56F9DC9755BA473782653E2940F99386[[#This Row],[Persona Responsable]]</f>
        <v>Adriana Padilla Badilla-Francisco Viquez Garita</v>
      </c>
      <c r="E83" s="11" t="str">
        <f>VLOOKUP(A83,GENERAL!A$2:C314,3,FALSE)</f>
        <v>Región Central Sur</v>
      </c>
      <c r="F83">
        <f>+_56F9DC9755BA473782653E2940F99386[Points - Expediente 10]</f>
        <v>90</v>
      </c>
      <c r="G83" s="12">
        <f>+_56F9DC9755BA473782653E2940F99386[[#This Row],[Puntuación]]</f>
        <v>0</v>
      </c>
      <c r="H83">
        <v>25</v>
      </c>
      <c r="I83">
        <v>75</v>
      </c>
      <c r="J83">
        <f t="shared" si="7"/>
        <v>100</v>
      </c>
      <c r="K83">
        <f t="shared" si="8"/>
        <v>90</v>
      </c>
      <c r="L83">
        <v>10</v>
      </c>
      <c r="M83">
        <f>COUNTIF(Usuarios!K2:K3067,A83)</f>
        <v>33</v>
      </c>
      <c r="N83" s="19">
        <f>SUMIF(Usuarios!K84:K3081,DATOS!A83,Usuarios!E84:E3081)</f>
        <v>2700</v>
      </c>
      <c r="O83" s="19">
        <f t="shared" si="9"/>
        <v>81.818181818181813</v>
      </c>
      <c r="P83">
        <f t="shared" si="10"/>
        <v>5</v>
      </c>
      <c r="Q83">
        <f>COUNTIF(PROFESIONALES!G84:G2082,DATOS!A83)</f>
        <v>5</v>
      </c>
      <c r="R83">
        <f>SUMIF(PROFESIONALES!G84:G2082,DATOS!A83,PROFESIONALES!E84:E2082)</f>
        <v>380</v>
      </c>
      <c r="S83" s="19">
        <f t="shared" si="13"/>
        <v>76</v>
      </c>
      <c r="T83" s="19">
        <f t="shared" si="14"/>
        <v>86.954545454545453</v>
      </c>
    </row>
    <row r="84" spans="1:20" x14ac:dyDescent="0.25">
      <c r="A84">
        <f>+_56F9DC9755BA473782653E2940F99386[[#This Row],[Unidad Prográmatica]]</f>
        <v>2333</v>
      </c>
      <c r="B84" s="11" t="str">
        <f>VLOOKUP(A84, GENERAL!A2:B315, 2,FALSE)</f>
        <v>Área de Salud La Unión</v>
      </c>
      <c r="C84" t="str">
        <f>+_56F9DC9755BA473782653E2940F99386[[#This Row],[Nivel de complejidad del Centro Asistencial]]</f>
        <v xml:space="preserve">Área de Salud/ Clínica </v>
      </c>
      <c r="D84" t="str">
        <f>+_56F9DC9755BA473782653E2940F99386[[#This Row],[Persona Responsable]]</f>
        <v xml:space="preserve">Dr. Frazier Sanabria Mata, Dra. Ana Gabriela Vargas Rojas </v>
      </c>
      <c r="E84" s="11" t="str">
        <f>VLOOKUP(A84,GENERAL!A$2:C315,3,FALSE)</f>
        <v>Región Central Sur</v>
      </c>
      <c r="F84">
        <f>+_56F9DC9755BA473782653E2940F99386[Points - Expediente 10]</f>
        <v>100</v>
      </c>
      <c r="G84" s="12">
        <f>+_56F9DC9755BA473782653E2940F99386[[#This Row],[Puntuación]]</f>
        <v>0</v>
      </c>
      <c r="H84">
        <f>+_56F9DC9755BA473782653E2940F99386[[#This Row],[Points - Divulgación de resultados]]</f>
        <v>25</v>
      </c>
      <c r="I84">
        <f>+_56F9DC9755BA473782653E2940F99386[[#This Row],[Points - Participantes de divulgación]]</f>
        <v>75</v>
      </c>
      <c r="J84">
        <f t="shared" si="7"/>
        <v>100</v>
      </c>
      <c r="K84">
        <f t="shared" si="8"/>
        <v>100</v>
      </c>
      <c r="L84">
        <v>10</v>
      </c>
      <c r="M84">
        <f>COUNTIF(Usuarios!K2:K3068,A84)</f>
        <v>30</v>
      </c>
      <c r="N84" s="19">
        <f>SUMIF(Usuarios!K85:K3082,DATOS!A84,Usuarios!E85:E3082)</f>
        <v>2400</v>
      </c>
      <c r="O84" s="19">
        <f t="shared" si="9"/>
        <v>80</v>
      </c>
      <c r="P84">
        <f t="shared" si="10"/>
        <v>5</v>
      </c>
      <c r="Q84">
        <f>COUNTIF(PROFESIONALES!G85:G2083,DATOS!A84)</f>
        <v>6</v>
      </c>
      <c r="R84">
        <f>SUMIF(PROFESIONALES!G85:G2083,DATOS!A84,PROFESIONALES!E85:E2083)</f>
        <v>540</v>
      </c>
      <c r="S84" s="19">
        <f t="shared" si="13"/>
        <v>90</v>
      </c>
      <c r="T84" s="19">
        <f t="shared" si="14"/>
        <v>92.5</v>
      </c>
    </row>
    <row r="85" spans="1:20" x14ac:dyDescent="0.25">
      <c r="B85" s="11"/>
      <c r="E85" s="11"/>
      <c r="G85" s="12"/>
      <c r="N85" s="19"/>
      <c r="T85" s="19"/>
    </row>
    <row r="86" spans="1:20" x14ac:dyDescent="0.25">
      <c r="A86">
        <f>+_56F9DC9755BA473782653E2940F99386[[#This Row],[Unidad Prográmatica]]</f>
        <v>2210</v>
      </c>
      <c r="B86" s="11" t="str">
        <f>VLOOKUP(A86, GENERAL!A2:B317, 2,FALSE)</f>
        <v>Área de Salud Catedral Noreste</v>
      </c>
      <c r="C86" t="str">
        <f>+_56F9DC9755BA473782653E2940F99386[[#This Row],[Nivel de complejidad del Centro Asistencial]]</f>
        <v xml:space="preserve">Área de Salud/ Clínica </v>
      </c>
      <c r="D86" t="str">
        <f>+_56F9DC9755BA473782653E2940F99386[[#This Row],[Persona Responsable]]</f>
        <v>Dr. Otto Calvo Quirós</v>
      </c>
      <c r="E86" s="11" t="str">
        <f>VLOOKUP(A86,GENERAL!A$2:C317,3,FALSE)</f>
        <v>Región Central Sur</v>
      </c>
      <c r="F86">
        <f>+_56F9DC9755BA473782653E2940F99386[Points - Expediente 10]</f>
        <v>95</v>
      </c>
      <c r="G86" s="12">
        <f>+_56F9DC9755BA473782653E2940F99386[[#This Row],[Puntuación]]</f>
        <v>0</v>
      </c>
      <c r="H86">
        <f>+_56F9DC9755BA473782653E2940F99386[[#This Row],[Points - Divulgación de resultados]]</f>
        <v>25</v>
      </c>
      <c r="I86">
        <f>+_56F9DC9755BA473782653E2940F99386[[#This Row],[Points - Participantes de divulgación]]</f>
        <v>75</v>
      </c>
      <c r="J86">
        <f t="shared" si="7"/>
        <v>100</v>
      </c>
      <c r="K86">
        <f t="shared" si="8"/>
        <v>95</v>
      </c>
      <c r="L86">
        <v>10</v>
      </c>
      <c r="M86">
        <f>COUNTIF(Usuarios!K4:K3070,A86)</f>
        <v>10</v>
      </c>
      <c r="N86" s="19">
        <f>SUMIF(Usuarios!K87:K3084,DATOS!A86,Usuarios!E87:E3084)</f>
        <v>920</v>
      </c>
      <c r="O86" s="19">
        <f t="shared" si="9"/>
        <v>92</v>
      </c>
      <c r="P86">
        <f t="shared" si="10"/>
        <v>5</v>
      </c>
      <c r="Q86">
        <f>COUNTIF(PROFESIONALES!G87:G2085,DATOS!A86)</f>
        <v>5</v>
      </c>
      <c r="R86">
        <f>SUMIF(PROFESIONALES!G87:G2085,DATOS!A86,PROFESIONALES!E87:E2085)</f>
        <v>300</v>
      </c>
      <c r="S86" s="19">
        <f t="shared" si="13"/>
        <v>60</v>
      </c>
      <c r="T86" s="19">
        <f t="shared" si="14"/>
        <v>86.75</v>
      </c>
    </row>
    <row r="87" spans="1:20" x14ac:dyDescent="0.25">
      <c r="A87">
        <f>+_56F9DC9755BA473782653E2940F99386[[#This Row],[Unidad Prográmatica]]</f>
        <v>2110</v>
      </c>
      <c r="B87" s="11" t="e">
        <f>VLOOKUP(A87, GENERAL!A2:B318, 2,FALSE)</f>
        <v>#N/A</v>
      </c>
      <c r="C87" t="str">
        <f>+_56F9DC9755BA473782653E2940F99386[[#This Row],[Nivel de complejidad del Centro Asistencial]]</f>
        <v xml:space="preserve">Área de Salud/ Clínica </v>
      </c>
      <c r="D87" t="str">
        <f>+_56F9DC9755BA473782653E2940F99386[[#This Row],[Persona Responsable]]</f>
        <v>Dr. Otto Calvo Quirós</v>
      </c>
      <c r="E87" s="11" t="e">
        <f>VLOOKUP(A87,GENERAL!A$2:C318,3,FALSE)</f>
        <v>#N/A</v>
      </c>
      <c r="F87">
        <f>+_56F9DC9755BA473782653E2940F99386[Points - Expediente 10]</f>
        <v>95</v>
      </c>
      <c r="G87" s="12">
        <f>+_56F9DC9755BA473782653E2940F99386[[#This Row],[Puntuación]]</f>
        <v>0</v>
      </c>
      <c r="H87">
        <f>+_56F9DC9755BA473782653E2940F99386[[#This Row],[Points - Divulgación de resultados]]</f>
        <v>25</v>
      </c>
      <c r="I87">
        <f>+_56F9DC9755BA473782653E2940F99386[[#This Row],[Points - Participantes de divulgación]]</f>
        <v>75</v>
      </c>
      <c r="J87">
        <f t="shared" si="7"/>
        <v>100</v>
      </c>
      <c r="K87">
        <f t="shared" si="8"/>
        <v>95</v>
      </c>
      <c r="L87">
        <v>10</v>
      </c>
      <c r="M87">
        <f>COUNTIF(Usuarios!K5:K3071,A87)</f>
        <v>0</v>
      </c>
      <c r="N87" s="19">
        <f>SUMIF(Usuarios!K88:K3085,DATOS!A87,Usuarios!E88:E3085)</f>
        <v>0</v>
      </c>
      <c r="O87" s="19">
        <f t="shared" si="9"/>
        <v>0</v>
      </c>
      <c r="P87">
        <f t="shared" si="10"/>
        <v>5</v>
      </c>
      <c r="Q87">
        <f>COUNTIF(PROFESIONALES!G88:G2086,DATOS!A87)</f>
        <v>0</v>
      </c>
      <c r="R87">
        <f>SUMIF(PROFESIONALES!G88:G2086,DATOS!A87,PROFESIONALES!E88:E2086)</f>
        <v>0</v>
      </c>
      <c r="S87" s="19">
        <f t="shared" si="13"/>
        <v>0</v>
      </c>
      <c r="T87" s="19">
        <f t="shared" si="14"/>
        <v>48.75</v>
      </c>
    </row>
    <row r="88" spans="1:20" x14ac:dyDescent="0.25">
      <c r="A88">
        <f>+_56F9DC9755BA473782653E2940F99386[[#This Row],[Unidad Prográmatica]]</f>
        <v>2211</v>
      </c>
      <c r="B88" s="11" t="str">
        <f>VLOOKUP(A88, GENERAL!A2:B319, 2,FALSE)</f>
        <v>Área de Salud Goicoechea 2</v>
      </c>
      <c r="C88" t="str">
        <f>+_56F9DC9755BA473782653E2940F99386[[#This Row],[Nivel de complejidad del Centro Asistencial]]</f>
        <v xml:space="preserve">Área de Salud/ Clínica </v>
      </c>
      <c r="D88" t="str">
        <f>+_56F9DC9755BA473782653E2940F99386[[#This Row],[Persona Responsable]]</f>
        <v>HAZEL ARTAVIA JIMÉNEZ</v>
      </c>
      <c r="E88" s="11" t="str">
        <f>VLOOKUP(A88,GENERAL!A$2:C319,3,FALSE)</f>
        <v>Región Central Sur</v>
      </c>
      <c r="F88">
        <f>+_56F9DC9755BA473782653E2940F99386[Points - Expediente 10]</f>
        <v>0</v>
      </c>
      <c r="G88" s="12">
        <f>+_56F9DC9755BA473782653E2940F99386[[#This Row],[Puntuación]]</f>
        <v>0</v>
      </c>
      <c r="H88">
        <f>+_56F9DC9755BA473782653E2940F99386[[#This Row],[Points - Divulgación de resultados]]</f>
        <v>25</v>
      </c>
      <c r="I88">
        <f>+_56F9DC9755BA473782653E2940F99386[[#This Row],[Points - Participantes de divulgación]]</f>
        <v>75</v>
      </c>
      <c r="J88">
        <f t="shared" si="7"/>
        <v>100</v>
      </c>
      <c r="K88">
        <f t="shared" si="8"/>
        <v>0</v>
      </c>
      <c r="L88">
        <v>20</v>
      </c>
      <c r="M88">
        <f>COUNTIF(Usuarios!K6:K3072,A88)</f>
        <v>33</v>
      </c>
      <c r="N88" s="19">
        <f>SUMIF(Usuarios!K89:K3086,DATOS!A88,Usuarios!E89:E3086)</f>
        <v>3180</v>
      </c>
      <c r="O88" s="19">
        <f t="shared" si="9"/>
        <v>96.36363636363636</v>
      </c>
      <c r="P88">
        <f t="shared" si="10"/>
        <v>10</v>
      </c>
      <c r="Q88">
        <f>COUNTIF(PROFESIONALES!G89:G2087,DATOS!A88)</f>
        <v>7</v>
      </c>
      <c r="R88">
        <f>SUMIF(PROFESIONALES!G89:G2087,DATOS!A88,PROFESIONALES!E89:E2087)</f>
        <v>500</v>
      </c>
      <c r="S88" s="19">
        <f t="shared" si="13"/>
        <v>50</v>
      </c>
      <c r="T88" s="19">
        <f t="shared" si="14"/>
        <v>61.590909090909093</v>
      </c>
    </row>
    <row r="89" spans="1:20" x14ac:dyDescent="0.25">
      <c r="A89">
        <f>+_56F9DC9755BA473782653E2940F99386[[#This Row],[Unidad Prográmatica]]</f>
        <v>2805</v>
      </c>
      <c r="B89" s="11" t="str">
        <f>VLOOKUP(A89, GENERAL!A90:B320, 2,FALSE)</f>
        <v>Departamento Neurociencias</v>
      </c>
      <c r="C89" t="str">
        <f>+_56F9DC9755BA473782653E2940F99386[[#This Row],[Nivel de complejidad del Centro Asistencial]]</f>
        <v>Centro Especializado</v>
      </c>
      <c r="D89" t="str">
        <f>+_56F9DC9755BA473782653E2940F99386[[#This Row],[Persona Responsable]]</f>
        <v>Marjorie Figueroa Rojas</v>
      </c>
      <c r="E89" s="11" t="str">
        <f>VLOOKUP(A89,GENERAL!A$2:C320,3,FALSE)</f>
        <v>Centro Especializado</v>
      </c>
      <c r="F89">
        <f>+_56F9DC9755BA473782653E2940F99386[Points - Expediente 10]</f>
        <v>0</v>
      </c>
      <c r="G89" s="12" t="str">
        <f>+_56F9DC9755BA473782653E2940F99386[[#This Row],[Puntuación]]</f>
        <v>50</v>
      </c>
      <c r="H89">
        <f>+_56F9DC9755BA473782653E2940F99386[[#This Row],[Points - Divulgación de resultados]]</f>
        <v>25</v>
      </c>
      <c r="I89">
        <f>+_56F9DC9755BA473782653E2940F99386[[#This Row],[Points - Participantes de divulgación]]</f>
        <v>75</v>
      </c>
      <c r="J89">
        <f t="shared" si="7"/>
        <v>100</v>
      </c>
      <c r="K89">
        <f t="shared" si="8"/>
        <v>50</v>
      </c>
      <c r="L89">
        <v>20</v>
      </c>
      <c r="M89">
        <f>COUNTIF(Usuarios!K7:K3073,A89)</f>
        <v>0</v>
      </c>
      <c r="N89" s="19">
        <f>SUMIF(Usuarios!K90:K3087,DATOS!A89,Usuarios!E90:E3087)</f>
        <v>0</v>
      </c>
      <c r="O89" s="19">
        <f t="shared" si="9"/>
        <v>0</v>
      </c>
      <c r="P89">
        <f t="shared" si="10"/>
        <v>10</v>
      </c>
      <c r="Q89">
        <f>COUNTIF(PROFESIONALES!G90:G2088,DATOS!A89)</f>
        <v>0</v>
      </c>
      <c r="R89">
        <f>SUMIF(PROFESIONALES!G90:G2088,DATOS!A89,PROFESIONALES!E90:E2088)</f>
        <v>0</v>
      </c>
      <c r="S89" s="19">
        <f t="shared" si="13"/>
        <v>0</v>
      </c>
      <c r="T89" s="19">
        <f t="shared" si="14"/>
        <v>37.5</v>
      </c>
    </row>
    <row r="90" spans="1:20" x14ac:dyDescent="0.25">
      <c r="B90" s="11"/>
      <c r="E90" s="11"/>
      <c r="G90" s="12"/>
      <c r="N90" s="19"/>
      <c r="T90" s="19"/>
    </row>
    <row r="91" spans="1:20" x14ac:dyDescent="0.25">
      <c r="A91">
        <f>+_56F9DC9755BA473782653E2940F99386[[#This Row],[Unidad Prográmatica]]</f>
        <v>2705</v>
      </c>
      <c r="B91" s="11" t="str">
        <f>VLOOKUP(A91, GENERAL!A92:B322, 2,FALSE)</f>
        <v>Hospital San Vito</v>
      </c>
      <c r="C91" t="str">
        <f>+_56F9DC9755BA473782653E2940F99386[[#This Row],[Nivel de complejidad del Centro Asistencial]]</f>
        <v xml:space="preserve">CAIS/ Hospital Periférico </v>
      </c>
      <c r="D91" t="str">
        <f>+_56F9DC9755BA473782653E2940F99386[[#This Row],[Persona Responsable]]</f>
        <v>Dr. James Antoine Gabert Peraza</v>
      </c>
      <c r="E91" s="11" t="str">
        <f>VLOOKUP(A91,GENERAL!A$2:C322,3,FALSE)</f>
        <v>Hospital Periférico</v>
      </c>
      <c r="F91">
        <f>+_56F9DC9755BA473782653E2940F99386[Points - Expediente 10]</f>
        <v>100</v>
      </c>
      <c r="G91" s="12">
        <f>+_56F9DC9755BA473782653E2940F99386[[#This Row],[Puntuación]]</f>
        <v>0</v>
      </c>
      <c r="H91">
        <f>+_56F9DC9755BA473782653E2940F99386[[#This Row],[Points - Divulgación de resultados]]</f>
        <v>25</v>
      </c>
      <c r="I91">
        <f>+_56F9DC9755BA473782653E2940F99386[[#This Row],[Points - Participantes de divulgación]]</f>
        <v>34</v>
      </c>
      <c r="J91">
        <f t="shared" si="7"/>
        <v>59</v>
      </c>
      <c r="K91">
        <f t="shared" si="8"/>
        <v>100</v>
      </c>
      <c r="L91">
        <v>10</v>
      </c>
      <c r="M91">
        <f>COUNTIF(Usuarios!K2:K3075,A91)</f>
        <v>30</v>
      </c>
      <c r="N91" s="19">
        <f>SUMIF(Usuarios!K92:K3089,DATOS!A91,Usuarios!E92:E3089)</f>
        <v>2000</v>
      </c>
      <c r="O91" s="19">
        <f t="shared" si="9"/>
        <v>66.666666666666671</v>
      </c>
      <c r="P91">
        <f t="shared" si="10"/>
        <v>5</v>
      </c>
      <c r="Q91">
        <f>COUNTIF(PROFESIONALES!G92:G2090,DATOS!A91)</f>
        <v>5</v>
      </c>
      <c r="R91">
        <f>SUMIF(PROFESIONALES!G92:G2090,DATOS!A91,PROFESIONALES!E92:E2090)</f>
        <v>440</v>
      </c>
      <c r="S91" s="19">
        <f t="shared" ref="S91:S102" si="15">IF(Q91&gt;P91,R91/Q91,R91/P91)</f>
        <v>88</v>
      </c>
      <c r="T91" s="19">
        <f>(S91+O91+K91+J91)/4</f>
        <v>78.416666666666671</v>
      </c>
    </row>
    <row r="92" spans="1:20" x14ac:dyDescent="0.25">
      <c r="B92" s="11"/>
      <c r="E92" s="11"/>
      <c r="G92" s="12"/>
      <c r="N92" s="19"/>
      <c r="T92" s="19"/>
    </row>
    <row r="93" spans="1:20" x14ac:dyDescent="0.25">
      <c r="A93">
        <f>+_56F9DC9755BA473782653E2940F99386[[#This Row],[Unidad Prográmatica]]</f>
        <v>2801</v>
      </c>
      <c r="B93" s="11" t="str">
        <f>VLOOKUP(A93, GENERAL!A2:B324, 2,FALSE)</f>
        <v xml:space="preserve">Centro Nacional de Control del Dolor y Cuidados Paleativos </v>
      </c>
      <c r="C93" t="str">
        <f>+_56F9DC9755BA473782653E2940F99386[[#This Row],[Nivel de complejidad del Centro Asistencial]]</f>
        <v>Centro Especializado</v>
      </c>
      <c r="D93" t="str">
        <f>+_56F9DC9755BA473782653E2940F99386[[#This Row],[Persona Responsable]]</f>
        <v>María Catalina Saint-Hilaire Arce</v>
      </c>
      <c r="E93" s="11" t="str">
        <f>VLOOKUP(A93,GENERAL!A$2:C324,3,FALSE)</f>
        <v>Centro Especializado</v>
      </c>
      <c r="F93">
        <f>+_56F9DC9755BA473782653E2940F99386[Points - Expediente 10]</f>
        <v>0</v>
      </c>
      <c r="G93" s="12" t="str">
        <f>+_56F9DC9755BA473782653E2940F99386[[#This Row],[Puntuación]]</f>
        <v>100</v>
      </c>
      <c r="H93">
        <f>+_56F9DC9755BA473782653E2940F99386[[#This Row],[Points - Divulgación de resultados]]</f>
        <v>25</v>
      </c>
      <c r="I93">
        <f>+_56F9DC9755BA473782653E2940F99386[[#This Row],[Points - Participantes de divulgación]]</f>
        <v>0</v>
      </c>
      <c r="J93">
        <f t="shared" si="7"/>
        <v>25</v>
      </c>
      <c r="K93">
        <f t="shared" si="8"/>
        <v>100</v>
      </c>
      <c r="L93">
        <v>10</v>
      </c>
      <c r="M93">
        <f>COUNTIF(Usuarios!K4:K3077,A93)</f>
        <v>20</v>
      </c>
      <c r="N93" s="19">
        <f>SUMIF(Usuarios!K94:K3091,DATOS!A93,Usuarios!E94:E3091)</f>
        <v>1880</v>
      </c>
      <c r="O93" s="19">
        <f t="shared" si="9"/>
        <v>94</v>
      </c>
      <c r="P93">
        <f t="shared" si="10"/>
        <v>5</v>
      </c>
      <c r="Q93">
        <f>COUNTIF(PROFESIONALES!G94:G2092,DATOS!A93)</f>
        <v>7</v>
      </c>
      <c r="R93">
        <f>SUMIF(PROFESIONALES!G94:G2092,DATOS!A93,PROFESIONALES!E94:E2092)</f>
        <v>480</v>
      </c>
      <c r="S93" s="19">
        <f t="shared" si="15"/>
        <v>68.571428571428569</v>
      </c>
      <c r="T93" s="19">
        <f t="shared" ref="T93:T108" si="16">(S93+O93+K93+J93)/4</f>
        <v>71.892857142857139</v>
      </c>
    </row>
    <row r="94" spans="1:20" x14ac:dyDescent="0.25">
      <c r="A94">
        <f>+_56F9DC9755BA473782653E2940F99386[[#This Row],[Unidad Prográmatica]]</f>
        <v>2336</v>
      </c>
      <c r="B94" s="11" t="str">
        <f>VLOOKUP(A94, GENERAL!A2:B325, 2,FALSE)</f>
        <v>Área de Salud Alajuelita</v>
      </c>
      <c r="C94" t="str">
        <f>+_56F9DC9755BA473782653E2940F99386[[#This Row],[Nivel de complejidad del Centro Asistencial]]</f>
        <v xml:space="preserve">Área de Salud/ Clínica </v>
      </c>
      <c r="D94" t="str">
        <f>+_56F9DC9755BA473782653E2940F99386[[#This Row],[Persona Responsable]]</f>
        <v>Juan Carlos Obando Hernández</v>
      </c>
      <c r="E94" s="11" t="str">
        <f>VLOOKUP(A94,GENERAL!A$2:C325,3,FALSE)</f>
        <v>Región Central Sur</v>
      </c>
      <c r="F94">
        <f>+_56F9DC9755BA473782653E2940F99386[Points - Expediente 10]</f>
        <v>80</v>
      </c>
      <c r="G94" s="12">
        <f>+_56F9DC9755BA473782653E2940F99386[[#This Row],[Puntuación]]</f>
        <v>0</v>
      </c>
      <c r="H94">
        <f>+_56F9DC9755BA473782653E2940F99386[[#This Row],[Points - Divulgación de resultados]]</f>
        <v>25</v>
      </c>
      <c r="I94">
        <f>+_56F9DC9755BA473782653E2940F99386[[#This Row],[Points - Participantes de divulgación]]</f>
        <v>30</v>
      </c>
      <c r="J94">
        <f t="shared" si="7"/>
        <v>55</v>
      </c>
      <c r="K94">
        <f t="shared" si="8"/>
        <v>80</v>
      </c>
      <c r="L94">
        <v>10</v>
      </c>
      <c r="M94">
        <f>COUNTIF(Usuarios!K5:K3078,A94)</f>
        <v>21</v>
      </c>
      <c r="N94" s="19">
        <f>SUMIF(Usuarios!K95:K3092,DATOS!A94,Usuarios!E95:E3092)</f>
        <v>1200</v>
      </c>
      <c r="O94" s="19">
        <f t="shared" si="9"/>
        <v>57.142857142857146</v>
      </c>
      <c r="P94">
        <f t="shared" si="10"/>
        <v>5</v>
      </c>
      <c r="Q94">
        <f>COUNTIF(PROFESIONALES!G95:G2093,DATOS!A94)</f>
        <v>5</v>
      </c>
      <c r="R94">
        <f>SUMIF(PROFESIONALES!G95:G2093,DATOS!A94,PROFESIONALES!E95:E2093)</f>
        <v>440</v>
      </c>
      <c r="S94" s="19">
        <f t="shared" si="15"/>
        <v>88</v>
      </c>
      <c r="T94" s="19">
        <f t="shared" si="16"/>
        <v>70.035714285714278</v>
      </c>
    </row>
    <row r="95" spans="1:20" x14ac:dyDescent="0.25">
      <c r="A95">
        <f>+_56F9DC9755BA473782653E2940F99386[[#This Row],[Unidad Prográmatica]]</f>
        <v>2356</v>
      </c>
      <c r="B95" s="11" t="str">
        <f>VLOOKUP(A95, GENERAL!A2:B326, 2,FALSE)</f>
        <v>Área de Salud Curridabat 2</v>
      </c>
      <c r="C95" t="str">
        <f>+_56F9DC9755BA473782653E2940F99386[[#This Row],[Nivel de complejidad del Centro Asistencial]]</f>
        <v xml:space="preserve">Área de Salud/ Clínica </v>
      </c>
      <c r="D95" t="str">
        <f>+_56F9DC9755BA473782653E2940F99386[[#This Row],[Persona Responsable]]</f>
        <v>Karen Patricia Zuvic Garcés</v>
      </c>
      <c r="E95" s="11" t="str">
        <f>VLOOKUP(A95,GENERAL!A$1:C326,3,FALSE)</f>
        <v>Región Central Sur</v>
      </c>
      <c r="F95">
        <f>+_56F9DC9755BA473782653E2940F99386[Points - Expediente 10]</f>
        <v>80</v>
      </c>
      <c r="G95" s="12">
        <f>+_56F9DC9755BA473782653E2940F99386[[#This Row],[Puntuación]]</f>
        <v>0</v>
      </c>
      <c r="H95">
        <f>+_56F9DC9755BA473782653E2940F99386[[#This Row],[Points - Divulgación de resultados]]</f>
        <v>0</v>
      </c>
      <c r="I95">
        <f>+_56F9DC9755BA473782653E2940F99386[[#This Row],[Points - Participantes de divulgación]]</f>
        <v>0</v>
      </c>
      <c r="J95">
        <f t="shared" si="7"/>
        <v>0</v>
      </c>
      <c r="K95">
        <f t="shared" si="8"/>
        <v>80</v>
      </c>
      <c r="L95">
        <v>10</v>
      </c>
      <c r="M95">
        <f>COUNTIF(Usuarios!K6:K3079,A95)</f>
        <v>3</v>
      </c>
      <c r="N95" s="19">
        <f>SUMIF(Usuarios!K96:K3093,DATOS!A95,Usuarios!E96:E3093)</f>
        <v>200</v>
      </c>
      <c r="O95" s="19">
        <f t="shared" si="9"/>
        <v>20</v>
      </c>
      <c r="P95">
        <f t="shared" si="10"/>
        <v>5</v>
      </c>
      <c r="Q95">
        <f>COUNTIF(PROFESIONALES!G96:G2094,DATOS!A95)</f>
        <v>1</v>
      </c>
      <c r="R95">
        <f>SUMIF(PROFESIONALES!G96:G2094,DATOS!A95,PROFESIONALES!E96:E2094)</f>
        <v>100</v>
      </c>
      <c r="S95" s="19">
        <f t="shared" si="15"/>
        <v>20</v>
      </c>
      <c r="T95" s="19">
        <f t="shared" si="16"/>
        <v>30</v>
      </c>
    </row>
    <row r="96" spans="1:20" x14ac:dyDescent="0.25">
      <c r="A96">
        <f>+_56F9DC9755BA473782653E2940F99386[[#This Row],[Unidad Prográmatica]]</f>
        <v>2207</v>
      </c>
      <c r="B96" s="11" t="str">
        <f>VLOOKUP(A96, GENERAL!A3:B327, 2,FALSE)</f>
        <v xml:space="preserve">Hospital Carlos Luis Valverde Vega </v>
      </c>
      <c r="C96" t="str">
        <f>+_56F9DC9755BA473782653E2940F99386[[#This Row],[Nivel de complejidad del Centro Asistencial]]</f>
        <v xml:space="preserve">CAIS/ Hospital Periférico </v>
      </c>
      <c r="D96" t="str">
        <f>+_56F9DC9755BA473782653E2940F99386[[#This Row],[Persona Responsable]]</f>
        <v>HUMBERTO FRANCISCO MIRANDA LÓPEZ</v>
      </c>
      <c r="E96" s="11" t="str">
        <f>VLOOKUP(A96,GENERAL!A$2:C327,3,FALSE)</f>
        <v>Hospital Periférico</v>
      </c>
      <c r="F96">
        <f>+_56F9DC9755BA473782653E2940F99386[Points - Expediente 10]</f>
        <v>95</v>
      </c>
      <c r="G96" s="12">
        <f>+_56F9DC9755BA473782653E2940F99386[[#This Row],[Puntuación]]</f>
        <v>0</v>
      </c>
      <c r="H96">
        <f>+_56F9DC9755BA473782653E2940F99386[[#This Row],[Points - Divulgación de resultados]]</f>
        <v>25</v>
      </c>
      <c r="I96">
        <f>+_56F9DC9755BA473782653E2940F99386[[#This Row],[Points - Participantes de divulgación]]</f>
        <v>75</v>
      </c>
      <c r="J96">
        <f t="shared" ref="J96:J138" si="17">SUM(H96:I96)</f>
        <v>100</v>
      </c>
      <c r="K96">
        <f t="shared" si="8"/>
        <v>95</v>
      </c>
      <c r="L96">
        <v>10</v>
      </c>
      <c r="M96">
        <f>COUNTIF(Usuarios!K7:K3080,A96)</f>
        <v>27</v>
      </c>
      <c r="N96" s="19">
        <f>SUMIF(Usuarios!K97:K3094,DATOS!A96,Usuarios!E97:E3094)</f>
        <v>1720</v>
      </c>
      <c r="O96" s="19">
        <f t="shared" si="9"/>
        <v>63.703703703703702</v>
      </c>
      <c r="P96">
        <f t="shared" si="10"/>
        <v>5</v>
      </c>
      <c r="Q96">
        <f>COUNTIF(PROFESIONALES!G97:G2095,DATOS!A96)</f>
        <v>12</v>
      </c>
      <c r="R96">
        <f>SUMIF(PROFESIONALES!G97:G2095,DATOS!A96,PROFESIONALES!E97:E2095)</f>
        <v>1160</v>
      </c>
      <c r="S96" s="19">
        <f t="shared" si="15"/>
        <v>96.666666666666671</v>
      </c>
      <c r="T96" s="19">
        <f t="shared" si="16"/>
        <v>88.842592592592595</v>
      </c>
    </row>
    <row r="97" spans="1:20" x14ac:dyDescent="0.25">
      <c r="B97" s="11"/>
      <c r="E97" s="11"/>
      <c r="G97" s="12"/>
      <c r="N97" s="19"/>
      <c r="T97" s="19"/>
    </row>
    <row r="98" spans="1:20" x14ac:dyDescent="0.25">
      <c r="A98">
        <f>+_56F9DC9755BA473782653E2940F99386[[#This Row],[Unidad Prográmatica]]</f>
        <v>2217</v>
      </c>
      <c r="B98" s="11" t="str">
        <f>VLOOKUP(A98, GENERAL!A5:B329, 2,FALSE)</f>
        <v>Área de Salud Coronado</v>
      </c>
      <c r="C98" t="str">
        <f>+_56F9DC9755BA473782653E2940F99386[[#This Row],[Nivel de complejidad del Centro Asistencial]]</f>
        <v xml:space="preserve">Área de Salud/ Clínica </v>
      </c>
      <c r="D98" t="str">
        <f>+_56F9DC9755BA473782653E2940F99386[[#This Row],[Persona Responsable]]</f>
        <v>MARIANELA HERNANDEZ GARITA</v>
      </c>
      <c r="E98" s="11" t="str">
        <f>VLOOKUP(A98,GENERAL!A$2:C329,3,FALSE)</f>
        <v>Región Central Norte</v>
      </c>
      <c r="F98">
        <f>+_56F9DC9755BA473782653E2940F99386[Points - Expediente 10]</f>
        <v>70</v>
      </c>
      <c r="G98" s="12">
        <f>+_56F9DC9755BA473782653E2940F99386[[#This Row],[Puntuación]]</f>
        <v>0</v>
      </c>
      <c r="H98">
        <f>+_56F9DC9755BA473782653E2940F99386[[#This Row],[Points - Divulgación de resultados]]</f>
        <v>25</v>
      </c>
      <c r="I98">
        <f>+_56F9DC9755BA473782653E2940F99386[[#This Row],[Points - Participantes de divulgación]]</f>
        <v>75</v>
      </c>
      <c r="J98">
        <f t="shared" si="17"/>
        <v>100</v>
      </c>
      <c r="K98">
        <f t="shared" si="8"/>
        <v>70</v>
      </c>
      <c r="L98">
        <v>10</v>
      </c>
      <c r="M98">
        <f>COUNTIF(Usuarios!K9:K3082,A98)</f>
        <v>30</v>
      </c>
      <c r="N98" s="19">
        <f>SUMIF(Usuarios!K99:K3096,DATOS!A98,Usuarios!E99:E3096)</f>
        <v>1760</v>
      </c>
      <c r="O98" s="19">
        <f t="shared" si="9"/>
        <v>58.666666666666664</v>
      </c>
      <c r="P98">
        <f t="shared" si="10"/>
        <v>5</v>
      </c>
      <c r="Q98">
        <f>COUNTIF(PROFESIONALES!G99:G2097,DATOS!A98)</f>
        <v>5</v>
      </c>
      <c r="R98">
        <f>SUMIF(PROFESIONALES!G99:G2097,DATOS!A98,PROFESIONALES!E99:E2097)</f>
        <v>440</v>
      </c>
      <c r="S98" s="19">
        <f t="shared" si="15"/>
        <v>88</v>
      </c>
      <c r="T98" s="19">
        <f t="shared" si="16"/>
        <v>79.166666666666657</v>
      </c>
    </row>
    <row r="99" spans="1:20" x14ac:dyDescent="0.25">
      <c r="A99">
        <f>+_56F9DC9755BA473782653E2940F99386[[#This Row],[Unidad Prográmatica]]</f>
        <v>2253</v>
      </c>
      <c r="B99" s="11" t="str">
        <f>VLOOKUP(A99, GENERAL!A6:B330, 2,FALSE)</f>
        <v>Área de Salud Poas</v>
      </c>
      <c r="C99" t="str">
        <f>+_56F9DC9755BA473782653E2940F99386[[#This Row],[Nivel de complejidad del Centro Asistencial]]</f>
        <v xml:space="preserve">Área de Salud/ Clínica </v>
      </c>
      <c r="D99" t="str">
        <f>+_56F9DC9755BA473782653E2940F99386[[#This Row],[Persona Responsable]]</f>
        <v xml:space="preserve">Oscar Mario Murillo Castro </v>
      </c>
      <c r="E99" s="11" t="str">
        <f>VLOOKUP(A99,GENERAL!A$2:C330,3,FALSE)</f>
        <v>Región Central Norte</v>
      </c>
      <c r="F99">
        <f>+_56F9DC9755BA473782653E2940F99386[Points - Expediente 10]</f>
        <v>65</v>
      </c>
      <c r="G99" s="12">
        <f>+_56F9DC9755BA473782653E2940F99386[[#This Row],[Puntuación]]</f>
        <v>0</v>
      </c>
      <c r="H99">
        <f>+_56F9DC9755BA473782653E2940F99386[[#This Row],[Points - Divulgación de resultados]]</f>
        <v>25</v>
      </c>
      <c r="I99">
        <f>+_56F9DC9755BA473782653E2940F99386[[#This Row],[Points - Participantes de divulgación]]</f>
        <v>75</v>
      </c>
      <c r="J99">
        <f t="shared" si="17"/>
        <v>100</v>
      </c>
      <c r="K99">
        <f t="shared" si="8"/>
        <v>65</v>
      </c>
      <c r="L99">
        <v>10</v>
      </c>
      <c r="M99">
        <f>COUNTIF(Usuarios!K2:K3083,A99)</f>
        <v>10</v>
      </c>
      <c r="N99" s="19">
        <f>SUMIF(Usuarios!K100:K3097,DATOS!A99,Usuarios!E100:E3097)</f>
        <v>940</v>
      </c>
      <c r="O99" s="19">
        <f t="shared" si="9"/>
        <v>94</v>
      </c>
      <c r="P99">
        <f t="shared" si="10"/>
        <v>5</v>
      </c>
      <c r="Q99">
        <f>COUNTIF(PROFESIONALES!G100:G2098,DATOS!A99)</f>
        <v>5</v>
      </c>
      <c r="R99">
        <f>SUMIF(PROFESIONALES!G100:G2098,DATOS!A99,PROFESIONALES!E100:E2098)</f>
        <v>360</v>
      </c>
      <c r="S99" s="19">
        <f t="shared" si="15"/>
        <v>72</v>
      </c>
      <c r="T99" s="19">
        <f t="shared" si="16"/>
        <v>82.75</v>
      </c>
    </row>
    <row r="100" spans="1:20" x14ac:dyDescent="0.25">
      <c r="B100" s="11"/>
      <c r="E100" s="11"/>
      <c r="G100" s="12"/>
      <c r="N100" s="19"/>
      <c r="T100" s="19"/>
    </row>
    <row r="101" spans="1:20" x14ac:dyDescent="0.25">
      <c r="A101">
        <f>+_56F9DC9755BA473782653E2940F99386[[#This Row],[Unidad Prográmatica]]</f>
        <v>2761</v>
      </c>
      <c r="B101" s="11" t="str">
        <f>VLOOKUP(A101, GENERAL!A8:B332, 2,FALSE)</f>
        <v xml:space="preserve">Área de Salud Golfito </v>
      </c>
      <c r="C101" t="str">
        <f>+_56F9DC9755BA473782653E2940F99386[[#This Row],[Nivel de complejidad del Centro Asistencial]]</f>
        <v xml:space="preserve">Área de Salud/ Clínica </v>
      </c>
      <c r="D101" t="str">
        <f>+_56F9DC9755BA473782653E2940F99386[[#This Row],[Persona Responsable]]</f>
        <v>Dra Mariana Parini Guevara</v>
      </c>
      <c r="E101" s="11" t="str">
        <f>VLOOKUP(A101,GENERAL!A$2:C332,3,FALSE)</f>
        <v>Región Brunca</v>
      </c>
      <c r="F101">
        <f>+_56F9DC9755BA473782653E2940F99386[Points - Expediente 10]</f>
        <v>80</v>
      </c>
      <c r="G101" s="12">
        <f>+_56F9DC9755BA473782653E2940F99386[[#This Row],[Puntuación]]</f>
        <v>0</v>
      </c>
      <c r="H101">
        <f>+_56F9DC9755BA473782653E2940F99386[[#This Row],[Points - Divulgación de resultados]]</f>
        <v>25</v>
      </c>
      <c r="I101">
        <f>+_56F9DC9755BA473782653E2940F99386[[#This Row],[Points - Participantes de divulgación]]</f>
        <v>75</v>
      </c>
      <c r="J101">
        <f t="shared" si="17"/>
        <v>100</v>
      </c>
      <c r="K101">
        <f t="shared" si="8"/>
        <v>80</v>
      </c>
      <c r="L101">
        <v>10</v>
      </c>
      <c r="M101">
        <f>COUNTIF(Usuarios!K4:K3085,A101)</f>
        <v>21</v>
      </c>
      <c r="N101" s="19">
        <f>SUMIF(Usuarios!K2:K3099,DATOS!A101,Usuarios!E1:E3099)</f>
        <v>2060</v>
      </c>
      <c r="O101" s="19">
        <f t="shared" si="9"/>
        <v>98.095238095238102</v>
      </c>
      <c r="P101">
        <f t="shared" si="10"/>
        <v>5</v>
      </c>
      <c r="Q101">
        <f>COUNTIF(PROFESIONALES!G102:G2100,DATOS!A101)</f>
        <v>9</v>
      </c>
      <c r="R101">
        <f>SUMIF(PROFESIONALES!G102:G2100,DATOS!A101,PROFESIONALES!E102:E2100)</f>
        <v>560</v>
      </c>
      <c r="S101" s="19">
        <f t="shared" si="15"/>
        <v>62.222222222222221</v>
      </c>
      <c r="T101" s="19">
        <f t="shared" si="16"/>
        <v>85.07936507936509</v>
      </c>
    </row>
    <row r="102" spans="1:20" x14ac:dyDescent="0.25">
      <c r="A102">
        <f>+_56F9DC9755BA473782653E2940F99386[[#This Row],[Unidad Prográmatica]]</f>
        <v>2634</v>
      </c>
      <c r="B102" s="11" t="str">
        <f>VLOOKUP(A102, GENERAL!A2:B333, 2,FALSE)</f>
        <v xml:space="preserve">Área de Salud Guápiles </v>
      </c>
      <c r="C102" t="str">
        <f>+_56F9DC9755BA473782653E2940F99386[[#This Row],[Nivel de complejidad del Centro Asistencial]]</f>
        <v xml:space="preserve">Área de Salud/ Clínica </v>
      </c>
      <c r="D102" t="str">
        <f>+_56F9DC9755BA473782653E2940F99386[[#This Row],[Persona Responsable]]</f>
        <v>Estefany Rueda</v>
      </c>
      <c r="E102" s="11" t="str">
        <f>VLOOKUP(A102,GENERAL!A$2:C333,3,FALSE)</f>
        <v>Región Huetar Atlántica</v>
      </c>
      <c r="F102">
        <f>+_56F9DC9755BA473782653E2940F99386[Points - Expediente 10]</f>
        <v>95</v>
      </c>
      <c r="G102" s="12">
        <f>+_56F9DC9755BA473782653E2940F99386[[#This Row],[Puntuación]]</f>
        <v>0</v>
      </c>
      <c r="H102">
        <f>+_56F9DC9755BA473782653E2940F99386[[#This Row],[Points - Divulgación de resultados]]</f>
        <v>25</v>
      </c>
      <c r="I102">
        <f>+_56F9DC9755BA473782653E2940F99386[[#This Row],[Points - Participantes de divulgación]]</f>
        <v>75</v>
      </c>
      <c r="J102">
        <f t="shared" si="17"/>
        <v>100</v>
      </c>
      <c r="K102">
        <f t="shared" si="8"/>
        <v>95</v>
      </c>
      <c r="L102">
        <v>10</v>
      </c>
      <c r="M102">
        <f>COUNTIF(Usuarios!K5:K3086,A102)</f>
        <v>27</v>
      </c>
      <c r="N102" s="19">
        <f>SUMIF(Usuarios!K2:K3100,DATOS!A102,Usuarios!E1:E3100)</f>
        <v>2500</v>
      </c>
      <c r="O102" s="19">
        <f t="shared" si="9"/>
        <v>92.592592592592595</v>
      </c>
      <c r="P102">
        <f t="shared" si="10"/>
        <v>5</v>
      </c>
      <c r="Q102">
        <f>COUNTIF(PROFESIONALES!G103:G2101,DATOS!A102)</f>
        <v>5</v>
      </c>
      <c r="R102">
        <f>SUMIF(PROFESIONALES!G103:G2101,DATOS!A102,PROFESIONALES!E103:E2101)</f>
        <v>360</v>
      </c>
      <c r="S102" s="19">
        <f t="shared" si="15"/>
        <v>72</v>
      </c>
      <c r="T102" s="19">
        <f t="shared" si="16"/>
        <v>89.898148148148152</v>
      </c>
    </row>
    <row r="103" spans="1:20" x14ac:dyDescent="0.25">
      <c r="A103">
        <f>+_56F9DC9755BA473782653E2940F99386[[#This Row],[Unidad Prográmatica]]</f>
        <v>2632</v>
      </c>
      <c r="B103" s="11" t="str">
        <f>VLOOKUP(A103, GENERAL!A3:B335, 2,FALSE)</f>
        <v xml:space="preserve">Área de Salud Limón </v>
      </c>
      <c r="C103" t="str">
        <f>+_56F9DC9755BA473782653E2940F99386[[#This Row],[Nivel de complejidad del Centro Asistencial]]</f>
        <v xml:space="preserve">Área de Salud/ Clínica </v>
      </c>
      <c r="D103" t="str">
        <f>+_56F9DC9755BA473782653E2940F99386[[#This Row],[Persona Responsable]]</f>
        <v>Eduardo Sutherland Mckenzie</v>
      </c>
      <c r="E103" s="11" t="str">
        <f>VLOOKUP(A103,GENERAL!A$2:C334,3,FALSE)</f>
        <v>Región Huetar Atlántica</v>
      </c>
      <c r="F103">
        <f>+_56F9DC9755BA473782653E2940F99386[Points - Expediente 10]</f>
        <v>85</v>
      </c>
      <c r="G103" s="12">
        <f>+_56F9DC9755BA473782653E2940F99386[[#This Row],[Puntuación]]</f>
        <v>0</v>
      </c>
      <c r="H103">
        <f>+_56F9DC9755BA473782653E2940F99386[[#This Row],[Points - Divulgación de resultados]]</f>
        <v>25</v>
      </c>
      <c r="I103">
        <f>+_56F9DC9755BA473782653E2940F99386[[#This Row],[Points - Participantes de divulgación]]</f>
        <v>75</v>
      </c>
      <c r="J103">
        <f t="shared" si="17"/>
        <v>100</v>
      </c>
      <c r="K103">
        <f t="shared" si="8"/>
        <v>85</v>
      </c>
      <c r="L103">
        <v>10</v>
      </c>
      <c r="M103">
        <f>COUNTIF(Usuarios!K7:K3088,A103)</f>
        <v>5</v>
      </c>
      <c r="N103" s="19">
        <f>SUMIF(Usuarios!K2:K3101,DATOS!A103,Usuarios!E1:E3101)</f>
        <v>480</v>
      </c>
      <c r="O103" s="19">
        <f t="shared" si="9"/>
        <v>48</v>
      </c>
      <c r="P103">
        <f t="shared" si="10"/>
        <v>5</v>
      </c>
      <c r="Q103">
        <f>COUNTIF(PROFESIONALES!G104:G2102,DATOS!A103)</f>
        <v>10</v>
      </c>
      <c r="R103">
        <f>SUMIF(PROFESIONALES!G104:G2102,DATOS!A103,PROFESIONALES!E104:E2102)</f>
        <v>660</v>
      </c>
      <c r="S103" s="19">
        <f>IF(Q103&gt;P103,R103/Q103,R103/P103)</f>
        <v>66</v>
      </c>
      <c r="T103" s="19">
        <f t="shared" si="16"/>
        <v>74.75</v>
      </c>
    </row>
    <row r="104" spans="1:20" x14ac:dyDescent="0.25">
      <c r="B104" s="11"/>
      <c r="E104" s="11"/>
      <c r="F104" s="27"/>
      <c r="G104" s="12"/>
      <c r="M104" s="27"/>
      <c r="N104" s="19"/>
      <c r="Q104" s="27"/>
      <c r="R104" s="27"/>
      <c r="T104" s="19"/>
    </row>
    <row r="105" spans="1:20" x14ac:dyDescent="0.25">
      <c r="A105">
        <f>+_56F9DC9755BA473782653E2940F99386[[#This Row],[Unidad Prográmatica]]</f>
        <v>2214</v>
      </c>
      <c r="B105" s="11" t="str">
        <f>VLOOKUP(A105, GENERAL!A13:B337, 2,FALSE)</f>
        <v>Área de Salud Heredia-Cubujuqui</v>
      </c>
      <c r="C105" t="str">
        <f>+_56F9DC9755BA473782653E2940F99386[[#This Row],[Nivel de complejidad del Centro Asistencial]]</f>
        <v xml:space="preserve">Área de Salud/ Clínica </v>
      </c>
      <c r="D105" t="str">
        <f>+_56F9DC9755BA473782653E2940F99386[[#This Row],[Persona Responsable]]</f>
        <v>Dra. Flory Murillo Sánchez</v>
      </c>
      <c r="E105" s="11" t="str">
        <f>VLOOKUP(A105,GENERAL!A$2:C336,3,FALSE)</f>
        <v>Región Central Norte</v>
      </c>
      <c r="F105" s="27">
        <f>+_56F9DC9755BA473782653E2940F99386[Points - Expediente 10]</f>
        <v>100</v>
      </c>
      <c r="G105" s="12">
        <f>+_56F9DC9755BA473782653E2940F99386[[#This Row],[Puntuación]]</f>
        <v>0</v>
      </c>
      <c r="H105">
        <f>+_56F9DC9755BA473782653E2940F99386[[#This Row],[Points - Divulgación de resultados]]</f>
        <v>0</v>
      </c>
      <c r="I105">
        <f>+_56F9DC9755BA473782653E2940F99386[[#This Row],[Points - Participantes de divulgación]]</f>
        <v>0</v>
      </c>
      <c r="J105">
        <f t="shared" si="17"/>
        <v>0</v>
      </c>
      <c r="K105">
        <f t="shared" si="8"/>
        <v>100</v>
      </c>
      <c r="L105">
        <v>10</v>
      </c>
      <c r="M105" s="27">
        <f>COUNTIF(Usuarios!K9:K3090,A105)</f>
        <v>12</v>
      </c>
      <c r="N105" s="19">
        <f>SUMIF(Usuarios!K4:K3103,DATOS!A105,Usuarios!E4:E3103)</f>
        <v>1040</v>
      </c>
      <c r="O105" s="19">
        <f t="shared" si="9"/>
        <v>86.666666666666671</v>
      </c>
      <c r="P105">
        <f t="shared" si="10"/>
        <v>5</v>
      </c>
      <c r="Q105" s="27">
        <f>COUNTIF(PROFESIONALES!G106:G2104,DATOS!A105)</f>
        <v>5</v>
      </c>
      <c r="R105" s="27">
        <f>SUMIF(PROFESIONALES!G106:G2104,DATOS!A105,PROFESIONALES!E106:E2104)</f>
        <v>360</v>
      </c>
      <c r="S105" s="19">
        <f t="shared" ref="S105:S135" si="18">IF(Q105&gt;P105,R105/Q105,R105/P105)</f>
        <v>72</v>
      </c>
      <c r="T105" s="19">
        <f t="shared" si="16"/>
        <v>64.666666666666671</v>
      </c>
    </row>
    <row r="106" spans="1:20" x14ac:dyDescent="0.25">
      <c r="A106">
        <f>+_56F9DC9755BA473782653E2940F99386[[#This Row],[Unidad Prográmatica]]</f>
        <v>2590</v>
      </c>
      <c r="B106" s="11" t="str">
        <f>VLOOKUP(A106, GENERAL!A14:B338, 2,FALSE)</f>
        <v xml:space="preserve">Área de Salud Barranca </v>
      </c>
      <c r="C106" t="str">
        <f>+_56F9DC9755BA473782653E2940F99386[[#This Row],[Nivel de complejidad del Centro Asistencial]]</f>
        <v xml:space="preserve">Área de Salud/ Clínica </v>
      </c>
      <c r="D106" t="str">
        <f>+_56F9DC9755BA473782653E2940F99386[[#This Row],[Persona Responsable]]</f>
        <v>Dra montserrat jimenez lopez</v>
      </c>
      <c r="E106" s="11" t="str">
        <f>VLOOKUP(A106,GENERAL!A$2:C337,3,FALSE)</f>
        <v>Región Pacífico Central</v>
      </c>
      <c r="F106" s="27">
        <f>+_56F9DC9755BA473782653E2940F99386[Points - Expediente 10]</f>
        <v>100</v>
      </c>
      <c r="G106" s="12">
        <f>+_56F9DC9755BA473782653E2940F99386[[#This Row],[Puntuación]]</f>
        <v>0</v>
      </c>
      <c r="H106">
        <f>+_56F9DC9755BA473782653E2940F99386[[#This Row],[Points - Divulgación de resultados]]</f>
        <v>25</v>
      </c>
      <c r="I106">
        <f>+_56F9DC9755BA473782653E2940F99386[[#This Row],[Points - Participantes de divulgación]]</f>
        <v>75</v>
      </c>
      <c r="J106">
        <f t="shared" si="17"/>
        <v>100</v>
      </c>
      <c r="K106">
        <f t="shared" si="8"/>
        <v>100</v>
      </c>
      <c r="L106">
        <v>10</v>
      </c>
      <c r="M106" s="27">
        <f>COUNTIF(Usuarios!K10:K3091,A106)</f>
        <v>41</v>
      </c>
      <c r="N106" s="19">
        <f>SUMIF(Usuarios!K5:K3104,DATOS!A106,Usuarios!E4:E3104)</f>
        <v>4080</v>
      </c>
      <c r="O106" s="19">
        <f t="shared" si="9"/>
        <v>99.512195121951223</v>
      </c>
      <c r="P106">
        <f t="shared" si="10"/>
        <v>5</v>
      </c>
      <c r="Q106" s="27">
        <f>COUNTIF(PROFESIONALES!G107:G2105,DATOS!A106)</f>
        <v>26</v>
      </c>
      <c r="R106" s="27">
        <f>SUMIF(PROFESIONALES!G107:G2105,DATOS!A106,PROFESIONALES!E107:E2105)</f>
        <v>2420</v>
      </c>
      <c r="S106" s="19">
        <f t="shared" si="18"/>
        <v>93.07692307692308</v>
      </c>
      <c r="T106" s="19">
        <f t="shared" si="16"/>
        <v>98.147279549718576</v>
      </c>
    </row>
    <row r="107" spans="1:20" x14ac:dyDescent="0.25">
      <c r="B107" s="11"/>
      <c r="E107" s="11"/>
      <c r="F107" s="64"/>
      <c r="G107" s="12"/>
      <c r="M107" s="27"/>
      <c r="N107" s="19"/>
      <c r="Q107" s="27"/>
      <c r="R107" s="27"/>
      <c r="T107" s="19"/>
    </row>
    <row r="108" spans="1:20" x14ac:dyDescent="0.25">
      <c r="A108" s="27">
        <f>+_56F9DC9755BA473782653E2940F99386[[#This Row],[Unidad Prográmatica]]</f>
        <v>2563</v>
      </c>
      <c r="B108" s="11" t="str">
        <f>VLOOKUP(A108, GENERAL!A16:B340, 2,FALSE)</f>
        <v>Área de Salud Hojancha</v>
      </c>
      <c r="C108">
        <f>+_56F9DC9755BA473782653E2940F99386[[#This Row],[Nivel de complejidad del Centro Asistencial]]</f>
        <v>0</v>
      </c>
      <c r="D108">
        <f>+_56F9DC9755BA473782653E2940F99386[[#This Row],[Persona Responsable]]</f>
        <v>0</v>
      </c>
      <c r="E108" s="11" t="str">
        <f>VLOOKUP(A108,GENERAL!A$2:C339,3,FALSE)</f>
        <v>Región Chorotega</v>
      </c>
      <c r="F108" s="64">
        <f>+_56F9DC9755BA473782653E2940F99386[Points - Expediente 10]</f>
        <v>0</v>
      </c>
      <c r="G108" s="12">
        <f>+_56F9DC9755BA473782653E2940F99386[[#This Row],[Puntuación]]</f>
        <v>0</v>
      </c>
      <c r="H108">
        <f>+_56F9DC9755BA473782653E2940F99386[[#This Row],[Points - Divulgación de resultados]]</f>
        <v>0</v>
      </c>
      <c r="I108">
        <f>+_56F9DC9755BA473782653E2940F99386[[#This Row],[Points - Participantes de divulgación]]</f>
        <v>0</v>
      </c>
      <c r="J108">
        <f t="shared" si="17"/>
        <v>0</v>
      </c>
      <c r="K108">
        <f t="shared" si="8"/>
        <v>0</v>
      </c>
      <c r="L108">
        <v>10</v>
      </c>
      <c r="M108" s="64">
        <f>COUNTIF(Usuarios!K12:K3093,A108)</f>
        <v>10</v>
      </c>
      <c r="N108" s="19">
        <f>SUMIF(Usuarios!K7:K3106,DATOS!A108,Usuarios!E6:E3106)</f>
        <v>860</v>
      </c>
      <c r="O108" s="19">
        <f t="shared" si="9"/>
        <v>86</v>
      </c>
      <c r="P108">
        <f t="shared" si="10"/>
        <v>5</v>
      </c>
      <c r="Q108" s="64">
        <f>COUNTIF(PROFESIONALES!G109:G2107,DATOS!A108)</f>
        <v>6</v>
      </c>
      <c r="R108" s="64">
        <f>SUMIF(PROFESIONALES!G109:G2107,DATOS!A108,PROFESIONALES!E109:E2107)</f>
        <v>340</v>
      </c>
      <c r="S108" s="19">
        <f t="shared" si="18"/>
        <v>56.666666666666664</v>
      </c>
      <c r="T108" s="19">
        <f t="shared" si="16"/>
        <v>35.666666666666664</v>
      </c>
    </row>
    <row r="109" spans="1:20" x14ac:dyDescent="0.25">
      <c r="B109" s="11"/>
      <c r="E109" s="11"/>
      <c r="F109" s="64"/>
      <c r="G109" s="12"/>
      <c r="M109" s="64"/>
      <c r="N109" s="19"/>
      <c r="Q109" s="64"/>
      <c r="R109" s="64"/>
      <c r="T109" s="19"/>
    </row>
    <row r="110" spans="1:20" x14ac:dyDescent="0.25">
      <c r="A110">
        <f>+_56F9DC9755BA473782653E2940F99386[[#This Row],[Unidad Prográmatica]]</f>
        <v>2579</v>
      </c>
      <c r="B110" s="11" t="str">
        <f>VLOOKUP(A110, GENERAL!A18:B342, 2,FALSE)</f>
        <v xml:space="preserve">Área de Salud Peninsular </v>
      </c>
      <c r="C110" t="str">
        <f>+_56F9DC9755BA473782653E2940F99386[[#This Row],[Nivel de complejidad del Centro Asistencial]]</f>
        <v xml:space="preserve">Área de Salud/ Clínica </v>
      </c>
      <c r="D110" t="str">
        <f>+_56F9DC9755BA473782653E2940F99386[[#This Row],[Persona Responsable]]</f>
        <v>ANA BELEN RAMÍREZ MONTERO</v>
      </c>
      <c r="E110" s="11" t="str">
        <f>VLOOKUP(A110,GENERAL!A$2:C341,3,FALSE)</f>
        <v>Región Pacífico Central</v>
      </c>
      <c r="F110" s="64">
        <f>+_56F9DC9755BA473782653E2940F99386[Points - Expediente 10]</f>
        <v>100</v>
      </c>
      <c r="G110" s="12">
        <f>+_56F9DC9755BA473782653E2940F99386[[#This Row],[Puntuación]]</f>
        <v>0</v>
      </c>
      <c r="H110">
        <f>+_56F9DC9755BA473782653E2940F99386[[#This Row],[Points - Divulgación de resultados]]</f>
        <v>0</v>
      </c>
      <c r="I110">
        <f>+_56F9DC9755BA473782653E2940F99386[[#This Row],[Points - Participantes de divulgación]]</f>
        <v>0</v>
      </c>
      <c r="J110">
        <f t="shared" si="17"/>
        <v>0</v>
      </c>
      <c r="K110">
        <f t="shared" si="8"/>
        <v>100</v>
      </c>
      <c r="L110">
        <v>10</v>
      </c>
      <c r="M110" s="64">
        <f>COUNTIF(Usuarios!K14:K3095,A110)</f>
        <v>10</v>
      </c>
      <c r="N110" s="19">
        <f>SUMIF(Usuarios!K9:K3108,DATOS!A110,Usuarios!E8:E3108)</f>
        <v>1000</v>
      </c>
      <c r="O110" s="19">
        <f t="shared" si="9"/>
        <v>100</v>
      </c>
      <c r="P110">
        <f t="shared" si="10"/>
        <v>5</v>
      </c>
      <c r="Q110" s="64">
        <f>COUNTIF(PROFESIONALES!G111:G2109,DATOS!A110)</f>
        <v>5</v>
      </c>
      <c r="R110" s="64">
        <f>SUMIF(PROFESIONALES!G111:G2109,DATOS!A110,PROFESIONALES!E111:E2109)</f>
        <v>460</v>
      </c>
      <c r="S110" s="19">
        <f t="shared" si="18"/>
        <v>92</v>
      </c>
      <c r="T110" s="19">
        <f t="shared" ref="T110:T125" si="19">(S110+O110+K110+J110)/4</f>
        <v>73</v>
      </c>
    </row>
    <row r="111" spans="1:20" x14ac:dyDescent="0.25">
      <c r="A111">
        <f>+_56F9DC9755BA473782653E2940F99386[[#This Row],[Unidad Prográmatica]]</f>
        <v>2254</v>
      </c>
      <c r="B111" s="11" t="str">
        <f>VLOOKUP(A111, GENERAL!A19:B343, 2,FALSE)</f>
        <v>Área de Salud Valverde Vega</v>
      </c>
      <c r="C111" t="str">
        <f>+_56F9DC9755BA473782653E2940F99386[[#This Row],[Nivel de complejidad del Centro Asistencial]]</f>
        <v xml:space="preserve">Área de Salud/ Clínica </v>
      </c>
      <c r="D111" t="str">
        <f>+_56F9DC9755BA473782653E2940F99386[[#This Row],[Persona Responsable]]</f>
        <v xml:space="preserve">KEILYN ANA MENDEZ VENEGAS </v>
      </c>
      <c r="E111" s="11" t="str">
        <f>VLOOKUP(A111,GENERAL!A$2:C342,3,FALSE)</f>
        <v>Región Central Norte</v>
      </c>
      <c r="F111" s="64">
        <f>+_56F9DC9755BA473782653E2940F99386[Points - Expediente 10]</f>
        <v>90</v>
      </c>
      <c r="G111" s="12">
        <f>+_56F9DC9755BA473782653E2940F99386[[#This Row],[Puntuación]]</f>
        <v>0</v>
      </c>
      <c r="H111">
        <f>+_56F9DC9755BA473782653E2940F99386[[#This Row],[Points - Divulgación de resultados]]</f>
        <v>25</v>
      </c>
      <c r="I111">
        <f>+_56F9DC9755BA473782653E2940F99386[[#This Row],[Points - Participantes de divulgación]]</f>
        <v>75</v>
      </c>
      <c r="J111">
        <f t="shared" si="17"/>
        <v>100</v>
      </c>
      <c r="K111">
        <f t="shared" si="8"/>
        <v>90</v>
      </c>
      <c r="L111">
        <v>10</v>
      </c>
      <c r="M111" s="64">
        <f>COUNTIF(Usuarios!K15:K3096,A111)</f>
        <v>13</v>
      </c>
      <c r="N111" s="19">
        <f>SUMIF(Usuarios!K10:K3109,DATOS!A111,Usuarios!E9:E3109)</f>
        <v>1260</v>
      </c>
      <c r="O111" s="19">
        <f t="shared" si="9"/>
        <v>96.92307692307692</v>
      </c>
      <c r="P111">
        <f t="shared" si="10"/>
        <v>5</v>
      </c>
      <c r="Q111" s="64">
        <f>COUNTIF(PROFESIONALES!G112:G2110,DATOS!A111)</f>
        <v>5</v>
      </c>
      <c r="R111" s="64">
        <f>SUMIF(PROFESIONALES!G112:G2110,DATOS!A111,PROFESIONALES!E112:E2110)</f>
        <v>440</v>
      </c>
      <c r="S111" s="19">
        <f t="shared" si="18"/>
        <v>88</v>
      </c>
      <c r="T111" s="19">
        <f t="shared" si="19"/>
        <v>93.730769230769226</v>
      </c>
    </row>
    <row r="112" spans="1:20" x14ac:dyDescent="0.25">
      <c r="B112" s="11"/>
      <c r="E112" s="11"/>
      <c r="F112" s="64"/>
      <c r="G112" s="12"/>
      <c r="M112" s="64"/>
      <c r="N112" s="19"/>
      <c r="Q112" s="64"/>
      <c r="R112" s="64"/>
      <c r="T112" s="19"/>
    </row>
    <row r="113" spans="1:20" x14ac:dyDescent="0.25">
      <c r="A113">
        <f>+_56F9DC9755BA473782653E2940F99386[[#This Row],[Unidad Prográmatica]]</f>
        <v>2702</v>
      </c>
      <c r="B113" s="11" t="str">
        <f>VLOOKUP(A113, GENERAL!A21:B345, 2,FALSE)</f>
        <v xml:space="preserve">Hospital Manuel Mora Valverde </v>
      </c>
      <c r="C113" t="str">
        <f>+_56F9DC9755BA473782653E2940F99386[[#This Row],[Nivel de complejidad del Centro Asistencial]]</f>
        <v xml:space="preserve">CAIS/ Hospital Periférico </v>
      </c>
      <c r="D113" t="str">
        <f>+_56F9DC9755BA473782653E2940F99386[[#This Row],[Persona Responsable]]</f>
        <v xml:space="preserve">Jehussica Araya García </v>
      </c>
      <c r="E113" s="11" t="str">
        <f>VLOOKUP(A113,GENERAL!A$2:C344,3,FALSE)</f>
        <v>Hospital Periférico</v>
      </c>
      <c r="F113" s="64">
        <f>+_56F9DC9755BA473782653E2940F99386[Points - Expediente 10]</f>
        <v>100</v>
      </c>
      <c r="G113" s="12">
        <f>+_56F9DC9755BA473782653E2940F99386[[#This Row],[Puntuación]]</f>
        <v>0</v>
      </c>
      <c r="H113">
        <f>+_56F9DC9755BA473782653E2940F99386[[#This Row],[Points - Divulgación de resultados]]</f>
        <v>25</v>
      </c>
      <c r="I113">
        <f>+_56F9DC9755BA473782653E2940F99386[[#This Row],[Points - Participantes de divulgación]]</f>
        <v>75</v>
      </c>
      <c r="J113">
        <f t="shared" si="17"/>
        <v>100</v>
      </c>
      <c r="K113">
        <f t="shared" si="8"/>
        <v>100</v>
      </c>
      <c r="L113">
        <v>10</v>
      </c>
      <c r="M113" s="64">
        <f>COUNTIF(Usuarios!K17:K3098,A113)</f>
        <v>11</v>
      </c>
      <c r="N113" s="19">
        <f>SUMIF(Usuarios!K12:K3111,DATOS!A113,Usuarios!E11:E3111)</f>
        <v>1080</v>
      </c>
      <c r="O113" s="19">
        <f t="shared" si="9"/>
        <v>98.181818181818187</v>
      </c>
      <c r="P113">
        <f t="shared" si="10"/>
        <v>5</v>
      </c>
      <c r="Q113" s="64">
        <f>COUNTIF(PROFESIONALES!G114:G2112,DATOS!A113)</f>
        <v>5</v>
      </c>
      <c r="R113" s="64">
        <f>SUMIF(PROFESIONALES!G114:G2112,DATOS!A113,PROFESIONALES!E114:E2112)</f>
        <v>480</v>
      </c>
      <c r="S113" s="19">
        <f t="shared" si="18"/>
        <v>96</v>
      </c>
      <c r="T113" s="19">
        <f t="shared" si="19"/>
        <v>98.545454545454547</v>
      </c>
    </row>
    <row r="114" spans="1:20" x14ac:dyDescent="0.25">
      <c r="A114">
        <f>+_56F9DC9755BA473782653E2940F99386[[#This Row],[Unidad Prográmatica]]</f>
        <v>2631</v>
      </c>
      <c r="B114" s="11" t="str">
        <f>VLOOKUP(A114, GENERAL!A22:B346, 2,FALSE)</f>
        <v xml:space="preserve">Área de Salud Siquirres </v>
      </c>
      <c r="C114" t="str">
        <f>+_56F9DC9755BA473782653E2940F99386[[#This Row],[Nivel de complejidad del Centro Asistencial]]</f>
        <v xml:space="preserve">CAIS/ Hospital Periférico </v>
      </c>
      <c r="D114" t="str">
        <f>+_56F9DC9755BA473782653E2940F99386[[#This Row],[Persona Responsable]]</f>
        <v>KARLA JIMENEZ VARELA</v>
      </c>
      <c r="E114" s="11" t="str">
        <f>VLOOKUP(A114,GENERAL!A$2:C345,3,FALSE)</f>
        <v>CAIS</v>
      </c>
      <c r="F114" s="64">
        <f>+_56F9DC9755BA473782653E2940F99386[Points - Expediente 10]</f>
        <v>70</v>
      </c>
      <c r="G114" s="12">
        <f>+_56F9DC9755BA473782653E2940F99386[[#This Row],[Puntuación]]</f>
        <v>0</v>
      </c>
      <c r="H114">
        <f>+_56F9DC9755BA473782653E2940F99386[[#This Row],[Points - Divulgación de resultados]]</f>
        <v>25</v>
      </c>
      <c r="I114">
        <f>+_56F9DC9755BA473782653E2940F99386[[#This Row],[Points - Participantes de divulgación]]</f>
        <v>75</v>
      </c>
      <c r="J114">
        <f t="shared" si="17"/>
        <v>100</v>
      </c>
      <c r="K114">
        <f t="shared" si="8"/>
        <v>70</v>
      </c>
      <c r="L114">
        <v>10</v>
      </c>
      <c r="M114" s="64">
        <f>COUNTIF(Usuarios!K18:K3099,A114)</f>
        <v>10</v>
      </c>
      <c r="N114" s="19">
        <f>SUMIF(Usuarios!K13:K3112,DATOS!A114,Usuarios!E12:E3112)</f>
        <v>920</v>
      </c>
      <c r="O114" s="19">
        <f t="shared" si="9"/>
        <v>92</v>
      </c>
      <c r="P114">
        <f t="shared" si="10"/>
        <v>5</v>
      </c>
      <c r="Q114" s="64">
        <f>COUNTIF(PROFESIONALES!G115:G2113,DATOS!A114)</f>
        <v>5</v>
      </c>
      <c r="R114" s="64">
        <f>SUMIF(PROFESIONALES!G115:G2113,DATOS!A114,PROFESIONALES!E115:E2113)</f>
        <v>360</v>
      </c>
      <c r="S114" s="19">
        <f t="shared" si="18"/>
        <v>72</v>
      </c>
      <c r="T114" s="19">
        <f t="shared" si="19"/>
        <v>83.5</v>
      </c>
    </row>
    <row r="115" spans="1:20" x14ac:dyDescent="0.25">
      <c r="A115">
        <f>+_56F9DC9755BA473782653E2940F99386[[#This Row],[Unidad Prográmatica]]</f>
        <v>2590</v>
      </c>
      <c r="B115" s="11" t="str">
        <f>VLOOKUP(A115, GENERAL!A2:B347, 2,FALSE)</f>
        <v xml:space="preserve">Área de Salud Barranca </v>
      </c>
      <c r="C115" t="str">
        <f>+_56F9DC9755BA473782653E2940F99386[[#This Row],[Nivel de complejidad del Centro Asistencial]]</f>
        <v xml:space="preserve">Área de Salud/ Clínica </v>
      </c>
      <c r="D115" t="str">
        <f>+_56F9DC9755BA473782653E2940F99386[[#This Row],[Persona Responsable]]</f>
        <v>montserrat jimenez lopez</v>
      </c>
      <c r="E115" s="11" t="str">
        <f>VLOOKUP(A115,GENERAL!A$2:C346,3,FALSE)</f>
        <v>Región Pacífico Central</v>
      </c>
      <c r="F115" s="64">
        <f>+_56F9DC9755BA473782653E2940F99386[Points - Expediente 10]</f>
        <v>100</v>
      </c>
      <c r="G115" s="12">
        <f>+_56F9DC9755BA473782653E2940F99386[[#This Row],[Puntuación]]</f>
        <v>0</v>
      </c>
      <c r="H115">
        <f>+_56F9DC9755BA473782653E2940F99386[[#This Row],[Points - Divulgación de resultados]]</f>
        <v>25</v>
      </c>
      <c r="I115">
        <f>+_56F9DC9755BA473782653E2940F99386[[#This Row],[Points - Participantes de divulgación]]</f>
        <v>75</v>
      </c>
      <c r="J115">
        <f t="shared" si="17"/>
        <v>100</v>
      </c>
      <c r="K115">
        <f t="shared" si="8"/>
        <v>100</v>
      </c>
      <c r="L115">
        <v>10</v>
      </c>
      <c r="M115" s="64">
        <f>COUNTIF(Usuarios!K19:K3100,A115)</f>
        <v>41</v>
      </c>
      <c r="N115" s="19">
        <f>SUMIF(Usuarios!K14:K3113,DATOS!A115,Usuarios!E13:E3113)</f>
        <v>4080</v>
      </c>
      <c r="O115" s="19">
        <f t="shared" si="9"/>
        <v>99.512195121951223</v>
      </c>
      <c r="P115">
        <f t="shared" si="10"/>
        <v>5</v>
      </c>
      <c r="Q115" s="64">
        <f>COUNTIF(PROFESIONALES!G116:G2114,DATOS!A115)</f>
        <v>26</v>
      </c>
      <c r="R115" s="64">
        <f>SUMIF(PROFESIONALES!G116:G2114,DATOS!A115,PROFESIONALES!E116:E2114)</f>
        <v>2420</v>
      </c>
      <c r="S115" s="19">
        <f t="shared" si="18"/>
        <v>93.07692307692308</v>
      </c>
      <c r="T115" s="19">
        <f t="shared" si="19"/>
        <v>98.147279549718576</v>
      </c>
    </row>
    <row r="116" spans="1:20" x14ac:dyDescent="0.25">
      <c r="B116" s="11"/>
      <c r="E116" s="11"/>
      <c r="F116" s="64"/>
      <c r="G116" s="12"/>
      <c r="M116" s="64"/>
      <c r="N116" s="19"/>
      <c r="Q116" s="64"/>
      <c r="R116" s="64"/>
      <c r="T116" s="19"/>
    </row>
    <row r="117" spans="1:20" x14ac:dyDescent="0.25">
      <c r="A117">
        <f>+_56F9DC9755BA473782653E2940F99386[[#This Row],[Unidad Prográmatica]]</f>
        <v>2586</v>
      </c>
      <c r="B117" s="11" t="str">
        <f>VLOOKUP(A117, GENERAL!A25:B349, 2,FALSE)</f>
        <v xml:space="preserve">Área de Salud Chacarita </v>
      </c>
      <c r="C117" t="str">
        <f>+_56F9DC9755BA473782653E2940F99386[[#This Row],[Nivel de complejidad del Centro Asistencial]]</f>
        <v xml:space="preserve">Área de Salud/ Clínica </v>
      </c>
      <c r="D117" t="str">
        <f>+_56F9DC9755BA473782653E2940F99386[[#This Row],[Persona Responsable]]</f>
        <v>Dra. Mónica Corrales Porras</v>
      </c>
      <c r="E117" s="11" t="str">
        <f>VLOOKUP(A117,GENERAL!A$2:C348,3,FALSE)</f>
        <v>Región Pacífico Central</v>
      </c>
      <c r="F117" s="64">
        <f>+_56F9DC9755BA473782653E2940F99386[Points - Expediente 10]</f>
        <v>100</v>
      </c>
      <c r="G117" s="12">
        <f>+_56F9DC9755BA473782653E2940F99386[[#This Row],[Puntuación]]</f>
        <v>0</v>
      </c>
      <c r="H117">
        <f>+_56F9DC9755BA473782653E2940F99386[[#This Row],[Points - Divulgación de resultados]]</f>
        <v>25</v>
      </c>
      <c r="I117">
        <f>+_56F9DC9755BA473782653E2940F99386[[#This Row],[Points - Participantes de divulgación]]</f>
        <v>75</v>
      </c>
      <c r="J117">
        <f t="shared" si="17"/>
        <v>100</v>
      </c>
      <c r="K117">
        <f t="shared" si="8"/>
        <v>100</v>
      </c>
      <c r="L117">
        <v>10</v>
      </c>
      <c r="M117" s="64">
        <f>COUNTIF(Usuarios!K21:K3102,A117)</f>
        <v>9</v>
      </c>
      <c r="N117" s="19">
        <f>SUMIF(Usuarios!K16:K3115,DATOS!A117,Usuarios!E15:E3115)</f>
        <v>840</v>
      </c>
      <c r="O117" s="19">
        <f t="shared" si="9"/>
        <v>84</v>
      </c>
      <c r="P117">
        <f t="shared" si="10"/>
        <v>5</v>
      </c>
      <c r="Q117" s="64">
        <f>COUNTIF(PROFESIONALES!G118:G2116,DATOS!A117)</f>
        <v>5</v>
      </c>
      <c r="R117" s="64">
        <f>SUMIF(PROFESIONALES!G118:G2116,DATOS!A117,PROFESIONALES!E118:E2116)</f>
        <v>400</v>
      </c>
      <c r="S117" s="19">
        <f t="shared" si="18"/>
        <v>80</v>
      </c>
      <c r="T117" s="19">
        <f t="shared" si="19"/>
        <v>91</v>
      </c>
    </row>
    <row r="118" spans="1:20" x14ac:dyDescent="0.25">
      <c r="A118">
        <f>+_56F9DC9755BA473782653E2940F99386[[#This Row],[Unidad Prográmatica]]</f>
        <v>2335</v>
      </c>
      <c r="B118" s="11" t="str">
        <f>VLOOKUP(A118, GENERAL!A2:B350, 2,FALSE)</f>
        <v>Área de Salud Aserrí</v>
      </c>
      <c r="C118" t="str">
        <f>+_56F9DC9755BA473782653E2940F99386[[#This Row],[Nivel de complejidad del Centro Asistencial]]</f>
        <v xml:space="preserve">Área de Salud/ Clínica </v>
      </c>
      <c r="D118" t="str">
        <f>+_56F9DC9755BA473782653E2940F99386[[#This Row],[Persona Responsable]]</f>
        <v>Casandra Leal Ruiz</v>
      </c>
      <c r="E118" s="11" t="str">
        <f>VLOOKUP(A118,GENERAL!A$2:C349,3,FALSE)</f>
        <v>Región Central Sur</v>
      </c>
      <c r="F118" s="64">
        <f>+_56F9DC9755BA473782653E2940F99386[Points - Expediente 10]</f>
        <v>100</v>
      </c>
      <c r="G118" s="12">
        <f>+_56F9DC9755BA473782653E2940F99386[[#This Row],[Puntuación]]</f>
        <v>0</v>
      </c>
      <c r="H118">
        <f>+_56F9DC9755BA473782653E2940F99386[[#This Row],[Points - Divulgación de resultados]]</f>
        <v>0</v>
      </c>
      <c r="I118">
        <f>+_56F9DC9755BA473782653E2940F99386[[#This Row],[Points - Participantes de divulgación]]</f>
        <v>0</v>
      </c>
      <c r="J118">
        <f t="shared" si="17"/>
        <v>0</v>
      </c>
      <c r="K118">
        <f t="shared" si="8"/>
        <v>100</v>
      </c>
      <c r="L118">
        <v>10</v>
      </c>
      <c r="M118" s="64">
        <f>COUNTIF(Usuarios!K22:K3103,A118)</f>
        <v>12</v>
      </c>
      <c r="N118" s="19">
        <f>SUMIF(Usuarios!K17:K3116,DATOS!A118,Usuarios!E16:E3116)</f>
        <v>1200</v>
      </c>
      <c r="O118" s="19">
        <f t="shared" si="9"/>
        <v>100</v>
      </c>
      <c r="P118">
        <f t="shared" si="10"/>
        <v>5</v>
      </c>
      <c r="Q118" s="64">
        <f>COUNTIF(PROFESIONALES!G119:G2117,DATOS!A118)</f>
        <v>4</v>
      </c>
      <c r="R118" s="64">
        <f>SUMIF(PROFESIONALES!G119:G2117,DATOS!A118,PROFESIONALES!E119:E2117)</f>
        <v>380</v>
      </c>
      <c r="S118" s="19">
        <f t="shared" si="18"/>
        <v>76</v>
      </c>
      <c r="T118" s="19">
        <f t="shared" si="19"/>
        <v>69</v>
      </c>
    </row>
    <row r="119" spans="1:20" x14ac:dyDescent="0.25">
      <c r="A119">
        <f>+_56F9DC9755BA473782653E2940F99386[[#This Row],[Unidad Prográmatica]]</f>
        <v>2471</v>
      </c>
      <c r="B119" s="11" t="str">
        <f>VLOOKUP(A119, GENERAL!A27:B351, 2,FALSE)</f>
        <v>Área de Salud La Fortuna</v>
      </c>
      <c r="C119" t="str">
        <f>+_56F9DC9755BA473782653E2940F99386[[#This Row],[Nivel de complejidad del Centro Asistencial]]</f>
        <v xml:space="preserve">Área de Salud/ Clínica </v>
      </c>
      <c r="D119" t="str">
        <f>+_56F9DC9755BA473782653E2940F99386[[#This Row],[Persona Responsable]]</f>
        <v>Dr erick Acuña Rojas/ dR. aLFREDO ESQUIVEL CESPEDES</v>
      </c>
      <c r="E119" s="11" t="str">
        <f>VLOOKUP(A119,GENERAL!A$2:C350,3,FALSE)</f>
        <v>Región Huetar Norte</v>
      </c>
      <c r="F119" s="64">
        <f>+_56F9DC9755BA473782653E2940F99386[Points - Expediente 10]</f>
        <v>100</v>
      </c>
      <c r="G119" s="12">
        <f>+_56F9DC9755BA473782653E2940F99386[[#This Row],[Puntuación]]</f>
        <v>0</v>
      </c>
      <c r="H119">
        <f>+_56F9DC9755BA473782653E2940F99386[[#This Row],[Points - Divulgación de resultados]]</f>
        <v>25</v>
      </c>
      <c r="I119">
        <f>+_56F9DC9755BA473782653E2940F99386[[#This Row],[Points - Participantes de divulgación]]</f>
        <v>75</v>
      </c>
      <c r="J119">
        <f t="shared" si="17"/>
        <v>100</v>
      </c>
      <c r="K119">
        <f t="shared" si="8"/>
        <v>100</v>
      </c>
      <c r="L119">
        <v>10</v>
      </c>
      <c r="M119" s="64">
        <f>COUNTIF(Usuarios!K23:K3104,A119)</f>
        <v>8</v>
      </c>
      <c r="N119" s="19">
        <f>SUMIF(Usuarios!K18:K3117,DATOS!A119,Usuarios!E17:E3117)</f>
        <v>760</v>
      </c>
      <c r="O119" s="19">
        <f t="shared" si="9"/>
        <v>76</v>
      </c>
      <c r="P119">
        <f t="shared" si="10"/>
        <v>5</v>
      </c>
      <c r="Q119" s="64">
        <f>COUNTIF(PROFESIONALES!G120:G2118,DATOS!A119)</f>
        <v>14</v>
      </c>
      <c r="R119" s="64">
        <f>SUMIF(PROFESIONALES!G120:G2118,DATOS!A119,PROFESIONALES!E120:E2118)</f>
        <v>1260</v>
      </c>
      <c r="S119" s="19">
        <f t="shared" si="18"/>
        <v>90</v>
      </c>
      <c r="T119" s="19">
        <f t="shared" si="19"/>
        <v>91.5</v>
      </c>
    </row>
    <row r="120" spans="1:20" x14ac:dyDescent="0.25">
      <c r="A120">
        <f>+_56F9DC9755BA473782653E2940F99386[[#This Row],[Unidad Prográmatica]]</f>
        <v>2236</v>
      </c>
      <c r="B120" s="11" t="str">
        <f>VLOOKUP(A120, GENERAL!A28:B352, 2,FALSE)</f>
        <v>Área de Salud de Grecia</v>
      </c>
      <c r="C120" t="str">
        <f>+_56F9DC9755BA473782653E2940F99386[[#This Row],[Nivel de complejidad del Centro Asistencial]]</f>
        <v xml:space="preserve">Área de Salud/ Clínica </v>
      </c>
      <c r="D120" t="str">
        <f>+_56F9DC9755BA473782653E2940F99386[[#This Row],[Persona Responsable]]</f>
        <v>Cristina Ruiz</v>
      </c>
      <c r="E120" s="11" t="str">
        <f>VLOOKUP(A120,GENERAL!A$2:C351,3,FALSE)</f>
        <v>Región Central Norte</v>
      </c>
      <c r="F120" s="64">
        <f>+_56F9DC9755BA473782653E2940F99386[Points - Expediente 10]</f>
        <v>85</v>
      </c>
      <c r="G120" s="12">
        <f>+_56F9DC9755BA473782653E2940F99386[[#This Row],[Puntuación]]</f>
        <v>0</v>
      </c>
      <c r="H120">
        <f>+_56F9DC9755BA473782653E2940F99386[[#This Row],[Points - Divulgación de resultados]]</f>
        <v>0</v>
      </c>
      <c r="I120">
        <f>+_56F9DC9755BA473782653E2940F99386[[#This Row],[Points - Participantes de divulgación]]</f>
        <v>0</v>
      </c>
      <c r="J120">
        <f t="shared" si="17"/>
        <v>0</v>
      </c>
      <c r="K120">
        <f t="shared" si="8"/>
        <v>85</v>
      </c>
      <c r="L120">
        <v>10</v>
      </c>
      <c r="M120" s="64">
        <f>COUNTIF(Usuarios!K24:K3105,A120)</f>
        <v>10</v>
      </c>
      <c r="N120" s="19">
        <f>SUMIF(Usuarios!K19:K3118,DATOS!A120,Usuarios!E18:E3118)</f>
        <v>880</v>
      </c>
      <c r="O120" s="19">
        <f t="shared" si="9"/>
        <v>88</v>
      </c>
      <c r="P120">
        <f t="shared" si="10"/>
        <v>5</v>
      </c>
      <c r="Q120" s="64">
        <f>COUNTIF(PROFESIONALES!G121:G2119,DATOS!A120)</f>
        <v>5</v>
      </c>
      <c r="R120" s="64">
        <f>SUMIF(PROFESIONALES!G121:G2119,DATOS!A120,PROFESIONALES!E121:E2119)</f>
        <v>380</v>
      </c>
      <c r="S120" s="19">
        <f t="shared" si="18"/>
        <v>76</v>
      </c>
      <c r="T120" s="19">
        <f t="shared" si="19"/>
        <v>62.25</v>
      </c>
    </row>
    <row r="121" spans="1:20" x14ac:dyDescent="0.25">
      <c r="B121" s="11"/>
      <c r="E121" s="11"/>
      <c r="F121" s="64"/>
      <c r="G121" s="12"/>
      <c r="M121" s="64"/>
      <c r="N121" s="19"/>
      <c r="Q121" s="64"/>
      <c r="R121" s="64"/>
      <c r="T121" s="19"/>
    </row>
    <row r="122" spans="1:20" x14ac:dyDescent="0.25">
      <c r="A122" s="64">
        <f>+_56F9DC9755BA473782653E2940F99386[[#This Row],[Unidad Prográmatica]]</f>
        <v>2680</v>
      </c>
      <c r="B122" s="11" t="str">
        <f>VLOOKUP(A122, GENERAL!A2:B354, 2,FALSE)</f>
        <v xml:space="preserve">Área de Salud Talamanca </v>
      </c>
      <c r="C122">
        <f>+_56F9DC9755BA473782653E2940F99386[[#This Row],[Nivel de complejidad del Centro Asistencial]]</f>
        <v>0</v>
      </c>
      <c r="D122">
        <f>+_56F9DC9755BA473782653E2940F99386[[#This Row],[Persona Responsable]]</f>
        <v>0</v>
      </c>
      <c r="E122" s="11" t="str">
        <f>VLOOKUP(A122,GENERAL!A$2:C353,3,FALSE)</f>
        <v>Región Huetar Atlántica</v>
      </c>
      <c r="F122" s="64">
        <f>+_56F9DC9755BA473782653E2940F99386[Points - Expediente 10]</f>
        <v>0</v>
      </c>
      <c r="G122" s="12">
        <f>+_56F9DC9755BA473782653E2940F99386[[#This Row],[Puntuación]]</f>
        <v>0</v>
      </c>
      <c r="H122">
        <f>+_56F9DC9755BA473782653E2940F99386[[#This Row],[Points - Divulgación de resultados]]</f>
        <v>0</v>
      </c>
      <c r="I122">
        <f>+_56F9DC9755BA473782653E2940F99386[[#This Row],[Points - Participantes de divulgación]]</f>
        <v>0</v>
      </c>
      <c r="J122">
        <f t="shared" si="17"/>
        <v>0</v>
      </c>
      <c r="K122">
        <f t="shared" si="8"/>
        <v>0</v>
      </c>
      <c r="L122">
        <v>10</v>
      </c>
      <c r="M122" s="64">
        <f>COUNTIF(Usuarios!K26:K3107,A122)</f>
        <v>8</v>
      </c>
      <c r="N122" s="19">
        <f>SUMIF(Usuarios!K21:K3120,DATOS!A122,Usuarios!E20:E3120)</f>
        <v>580</v>
      </c>
      <c r="O122" s="19">
        <f t="shared" si="9"/>
        <v>58</v>
      </c>
      <c r="P122">
        <f t="shared" si="10"/>
        <v>5</v>
      </c>
      <c r="Q122" s="64">
        <f>COUNTIF(PROFESIONALES!G3:G2121,DATOS!A122)</f>
        <v>5</v>
      </c>
      <c r="R122" s="64">
        <f ca="1">SUMIF(PROFESIONALES!G1:G2121,DATOS!A122,PROFESIONALES!E123:E2121)</f>
        <v>400</v>
      </c>
      <c r="S122" s="19">
        <f t="shared" ca="1" si="18"/>
        <v>80</v>
      </c>
      <c r="T122" s="19">
        <f t="shared" ca="1" si="19"/>
        <v>34.5</v>
      </c>
    </row>
    <row r="123" spans="1:20" x14ac:dyDescent="0.25">
      <c r="A123">
        <f>+_56F9DC9755BA473782653E2940F99386[[#This Row],[Unidad Prográmatica]]</f>
        <v>2602</v>
      </c>
      <c r="B123" s="11" t="str">
        <f>VLOOKUP(A123, GENERAL!A31:B355, 2,FALSE)</f>
        <v xml:space="preserve">Hospital de Guápiles </v>
      </c>
      <c r="C123" t="str">
        <f>+_56F9DC9755BA473782653E2940F99386[[#This Row],[Nivel de complejidad del Centro Asistencial]]</f>
        <v xml:space="preserve">CAIS/ Hospital Periférico </v>
      </c>
      <c r="D123" t="str">
        <f>+_56F9DC9755BA473782653E2940F99386[[#This Row],[Persona Responsable]]</f>
        <v>Lic. Asdrúbal Quesada Jimenez</v>
      </c>
      <c r="E123" s="11" t="str">
        <f>VLOOKUP(A123,GENERAL!A$2:C354,3,FALSE)</f>
        <v>Hospital Periférico</v>
      </c>
      <c r="F123" s="64">
        <f>+_56F9DC9755BA473782653E2940F99386[Points - Expediente 10]</f>
        <v>85</v>
      </c>
      <c r="G123" s="12">
        <f>+_56F9DC9755BA473782653E2940F99386[[#This Row],[Puntuación]]</f>
        <v>0</v>
      </c>
      <c r="H123">
        <f>+_56F9DC9755BA473782653E2940F99386[[#This Row],[Points - Divulgación de resultados]]</f>
        <v>25</v>
      </c>
      <c r="I123">
        <f>+_56F9DC9755BA473782653E2940F99386[[#This Row],[Points - Participantes de divulgación]]</f>
        <v>75</v>
      </c>
      <c r="J123">
        <f t="shared" si="17"/>
        <v>100</v>
      </c>
      <c r="K123">
        <f t="shared" si="8"/>
        <v>85</v>
      </c>
      <c r="L123">
        <v>10</v>
      </c>
      <c r="M123" s="64">
        <f>COUNTIF(Usuarios!K27:K3108,A123)</f>
        <v>5</v>
      </c>
      <c r="N123" s="19">
        <f>SUMIF(Usuarios!K22:K3121,DATOS!A123,Usuarios!E21:E3121)</f>
        <v>420</v>
      </c>
      <c r="O123" s="19">
        <f t="shared" si="9"/>
        <v>42</v>
      </c>
      <c r="P123">
        <f t="shared" si="10"/>
        <v>5</v>
      </c>
      <c r="Q123" s="64">
        <f>COUNTIF(PROFESIONALES!G4:G2122,DATOS!A123)</f>
        <v>5</v>
      </c>
      <c r="R123" s="64">
        <f>SUMIF(PROFESIONALES!G124:G2122,DATOS!A123,PROFESIONALES!E124:E2122)</f>
        <v>440</v>
      </c>
      <c r="S123" s="19">
        <f t="shared" si="18"/>
        <v>88</v>
      </c>
      <c r="T123" s="19">
        <f t="shared" si="19"/>
        <v>78.75</v>
      </c>
    </row>
    <row r="124" spans="1:20" x14ac:dyDescent="0.25">
      <c r="A124">
        <f>+_56F9DC9755BA473782653E2940F99386[[#This Row],[Unidad Prográmatica]]</f>
        <v>2473</v>
      </c>
      <c r="B124" s="11" t="str">
        <f>VLOOKUP(A124, GENERAL!A2:B356, 2,FALSE)</f>
        <v xml:space="preserve">Área de Salud Aguas Zarcas </v>
      </c>
      <c r="C124" t="str">
        <f>+_56F9DC9755BA473782653E2940F99386[[#This Row],[Nivel de complejidad del Centro Asistencial]]</f>
        <v xml:space="preserve">Área de Salud/ Clínica </v>
      </c>
      <c r="D124" t="str">
        <f>+_56F9DC9755BA473782653E2940F99386[[#This Row],[Persona Responsable]]</f>
        <v>carlos alberto flores rosales</v>
      </c>
      <c r="E124" s="11" t="str">
        <f>VLOOKUP(A124,GENERAL!A$2:C355,3,FALSE)</f>
        <v>Región Huetar Norte</v>
      </c>
      <c r="F124" s="64">
        <f>+_56F9DC9755BA473782653E2940F99386[Points - Expediente 10]</f>
        <v>30</v>
      </c>
      <c r="G124" s="12">
        <f>+_56F9DC9755BA473782653E2940F99386[[#This Row],[Puntuación]]</f>
        <v>0</v>
      </c>
      <c r="H124">
        <f>+_56F9DC9755BA473782653E2940F99386[[#This Row],[Points - Divulgación de resultados]]</f>
        <v>25</v>
      </c>
      <c r="I124">
        <f>+_56F9DC9755BA473782653E2940F99386[[#This Row],[Points - Participantes de divulgación]]</f>
        <v>75</v>
      </c>
      <c r="J124">
        <f t="shared" si="17"/>
        <v>100</v>
      </c>
      <c r="K124">
        <f t="shared" si="8"/>
        <v>30</v>
      </c>
      <c r="L124">
        <v>10</v>
      </c>
      <c r="M124" s="64">
        <f>COUNTIF(Usuarios!K28:K3109,A124)</f>
        <v>10</v>
      </c>
      <c r="N124" s="19">
        <f>SUMIF(Usuarios!K23:K3122,DATOS!A124,Usuarios!E22:E3122)</f>
        <v>660</v>
      </c>
      <c r="O124" s="19">
        <f t="shared" si="9"/>
        <v>66</v>
      </c>
      <c r="P124">
        <f t="shared" si="10"/>
        <v>5</v>
      </c>
      <c r="Q124" s="64">
        <f>COUNTIF(PROFESIONALES!G5:G2123,DATOS!A124)</f>
        <v>5</v>
      </c>
      <c r="R124" s="64">
        <f>SUMIF(PROFESIONALES!G125:G2123,DATOS!A124,PROFESIONALES!E125:E2123)</f>
        <v>340</v>
      </c>
      <c r="S124" s="19">
        <f t="shared" si="18"/>
        <v>68</v>
      </c>
      <c r="T124" s="19">
        <f t="shared" si="19"/>
        <v>66</v>
      </c>
    </row>
    <row r="125" spans="1:20" x14ac:dyDescent="0.25">
      <c r="A125">
        <f>+_56F9DC9755BA473782653E2940F99386[[#This Row],[Unidad Prográmatica]]</f>
        <v>2273</v>
      </c>
      <c r="B125" s="11" t="str">
        <f>VLOOKUP(A125, GENERAL!A2:B357, 2,FALSE)</f>
        <v>Área de Salud San Isidro</v>
      </c>
      <c r="C125" t="str">
        <f>+_56F9DC9755BA473782653E2940F99386[[#This Row],[Nivel de complejidad del Centro Asistencial]]</f>
        <v xml:space="preserve">Área de Salud/ Clínica </v>
      </c>
      <c r="D125" t="str">
        <f>+_56F9DC9755BA473782653E2940F99386[[#This Row],[Persona Responsable]]</f>
        <v>Dra. Francini Garita Quesada</v>
      </c>
      <c r="E125" s="11" t="str">
        <f>VLOOKUP(A125,GENERAL!A$2:C356,3,FALSE)</f>
        <v>Región Central Norte</v>
      </c>
      <c r="F125" s="68">
        <f>+_56F9DC9755BA473782653E2940F99386[Points - Expediente 10]</f>
        <v>70</v>
      </c>
      <c r="G125" s="12">
        <f>+_56F9DC9755BA473782653E2940F99386[[#This Row],[Puntuación]]</f>
        <v>0</v>
      </c>
      <c r="H125">
        <f>+_56F9DC9755BA473782653E2940F99386[[#This Row],[Points - Divulgación de resultados]]</f>
        <v>0</v>
      </c>
      <c r="I125">
        <f>+_56F9DC9755BA473782653E2940F99386[[#This Row],[Points - Participantes de divulgación]]</f>
        <v>0</v>
      </c>
      <c r="J125">
        <f t="shared" si="17"/>
        <v>0</v>
      </c>
      <c r="K125">
        <f t="shared" si="8"/>
        <v>70</v>
      </c>
      <c r="L125">
        <v>20</v>
      </c>
      <c r="M125" s="64">
        <f>COUNTIF(Usuarios!K29:K3110,A125)</f>
        <v>10</v>
      </c>
      <c r="N125" s="19">
        <f>SUMIF(Usuarios!K24:K3123,DATOS!A125,Usuarios!E23:E3123)</f>
        <v>920</v>
      </c>
      <c r="O125" s="19">
        <f t="shared" si="9"/>
        <v>46</v>
      </c>
      <c r="P125">
        <f t="shared" si="10"/>
        <v>10</v>
      </c>
      <c r="Q125" s="64">
        <f>COUNTIF(PROFESIONALES!G6:G2124,DATOS!A125)</f>
        <v>5</v>
      </c>
      <c r="R125" s="64">
        <f>SUMIF(PROFESIONALES!G126:G2124,DATOS!A125,PROFESIONALES!E126:E2124)</f>
        <v>420</v>
      </c>
      <c r="S125" s="19">
        <f t="shared" si="18"/>
        <v>42</v>
      </c>
      <c r="T125" s="19">
        <f t="shared" si="19"/>
        <v>39.5</v>
      </c>
    </row>
    <row r="126" spans="1:20" x14ac:dyDescent="0.25">
      <c r="A126">
        <f>+_56F9DC9755BA473782653E2940F99386[[#This Row],[Unidad Prográmatica]]</f>
        <v>2305</v>
      </c>
      <c r="B126" s="11" t="str">
        <f>VLOOKUP(A126, GENERAL!A2:B358, 2,FALSE)</f>
        <v xml:space="preserve">Hospital Psiquiátrico Roberto Chacón Paut </v>
      </c>
      <c r="C126" t="str">
        <f>+_56F9DC9755BA473782653E2940F99386[[#This Row],[Nivel de complejidad del Centro Asistencial]]</f>
        <v xml:space="preserve">Hospital Nacional </v>
      </c>
      <c r="D126" t="str">
        <f>+_56F9DC9755BA473782653E2940F99386[[#This Row],[Persona Responsable]]</f>
        <v>María Lorena Serrano Castro</v>
      </c>
      <c r="E126" s="11" t="str">
        <f>VLOOKUP(A126,GENERAL!A$2:C357,3,FALSE)</f>
        <v>Centro Especializado</v>
      </c>
      <c r="F126" s="68">
        <f>+_56F9DC9755BA473782653E2940F99386[Points - Expediente 10]</f>
        <v>0</v>
      </c>
      <c r="G126" s="12">
        <f>+_56F9DC9755BA473782653E2940F99386[[#This Row],[Puntuación]]</f>
        <v>0</v>
      </c>
      <c r="H126">
        <f>+_56F9DC9755BA473782653E2940F99386[[#This Row],[Points - Divulgación de resultados]]</f>
        <v>25</v>
      </c>
      <c r="I126">
        <f>+_56F9DC9755BA473782653E2940F99386[[#This Row],[Points - Participantes de divulgación]]</f>
        <v>0</v>
      </c>
      <c r="J126">
        <f t="shared" si="17"/>
        <v>25</v>
      </c>
      <c r="K126">
        <f t="shared" si="8"/>
        <v>0</v>
      </c>
      <c r="L126">
        <v>10</v>
      </c>
      <c r="M126" s="64">
        <f>COUNTIF(Usuarios!K30:K3111,A126)</f>
        <v>1</v>
      </c>
      <c r="N126" s="19">
        <f>SUMIF(Usuarios!K25:K3124,DATOS!A126,Usuarios!E24:E3124)</f>
        <v>100</v>
      </c>
      <c r="O126" s="19">
        <f t="shared" si="9"/>
        <v>10</v>
      </c>
      <c r="P126">
        <f t="shared" si="10"/>
        <v>5</v>
      </c>
      <c r="Q126" s="64">
        <f>COUNTIF(PROFESIONALES!G7:G2125,DATOS!A126)</f>
        <v>4</v>
      </c>
      <c r="R126" s="64">
        <f>SUMIF(PROFESIONALES!G127:G2125,DATOS!A126,PROFESIONALES!E127:E2125)</f>
        <v>300</v>
      </c>
      <c r="S126" s="19">
        <f t="shared" si="18"/>
        <v>60</v>
      </c>
      <c r="T126" s="19">
        <f>(S126+O126+K126+J126)/4</f>
        <v>23.75</v>
      </c>
    </row>
    <row r="127" spans="1:20" x14ac:dyDescent="0.25">
      <c r="A127">
        <f>+_56F9DC9755BA473782653E2940F99386[[#This Row],[Unidad Prográmatica]]</f>
        <v>2274</v>
      </c>
      <c r="B127" s="11" t="str">
        <f>VLOOKUP(A127, GENERAL!A2:B359, 2,FALSE)</f>
        <v>Área de Salud Heredia-Virilla</v>
      </c>
      <c r="C127" t="str">
        <f>+_56F9DC9755BA473782653E2940F99386[[#This Row],[Nivel de complejidad del Centro Asistencial]]</f>
        <v xml:space="preserve">Área de Salud/ Clínica </v>
      </c>
      <c r="D127" t="str">
        <f>+_56F9DC9755BA473782653E2940F99386[[#This Row],[Persona Responsable]]</f>
        <v>Dra. Zita Víquez Pineda</v>
      </c>
      <c r="E127" s="11" t="str">
        <f>VLOOKUP(A127,GENERAL!A$2:C358,3,FALSE)</f>
        <v>Región Central Norte</v>
      </c>
      <c r="F127" s="68">
        <f>+_56F9DC9755BA473782653E2940F99386[Points - Expediente 10]</f>
        <v>60</v>
      </c>
      <c r="G127" s="12">
        <f>+_56F9DC9755BA473782653E2940F99386[[#This Row],[Puntuación]]</f>
        <v>0</v>
      </c>
      <c r="H127">
        <f>+_56F9DC9755BA473782653E2940F99386[[#This Row],[Points - Divulgación de resultados]]</f>
        <v>25</v>
      </c>
      <c r="I127">
        <f>+_56F9DC9755BA473782653E2940F99386[[#This Row],[Points - Participantes de divulgación]]</f>
        <v>75</v>
      </c>
      <c r="J127">
        <f t="shared" si="17"/>
        <v>100</v>
      </c>
      <c r="K127">
        <f t="shared" si="8"/>
        <v>60</v>
      </c>
      <c r="L127">
        <v>20</v>
      </c>
      <c r="M127" s="64">
        <f>COUNTIF(Usuarios!K31:K3112,A127)</f>
        <v>9</v>
      </c>
      <c r="N127" s="19">
        <f>SUMIF(Usuarios!K26:K3125,DATOS!A127,Usuarios!E25:E3125)</f>
        <v>800</v>
      </c>
      <c r="O127" s="19">
        <f t="shared" si="9"/>
        <v>40</v>
      </c>
      <c r="P127">
        <f t="shared" si="10"/>
        <v>10</v>
      </c>
      <c r="Q127" s="64">
        <f>COUNTIF(PROFESIONALES!G8:G2126,DATOS!A127)</f>
        <v>6</v>
      </c>
      <c r="R127" s="64">
        <f>SUMIF(PROFESIONALES!G128:G2126,DATOS!A127,PROFESIONALES!E128:E2126)</f>
        <v>500</v>
      </c>
      <c r="S127" s="19">
        <f t="shared" si="18"/>
        <v>50</v>
      </c>
      <c r="T127" s="19">
        <f t="shared" ref="T127:T135" si="20">(S127+O127+K127+J127)/4</f>
        <v>62.5</v>
      </c>
    </row>
    <row r="128" spans="1:20" x14ac:dyDescent="0.25">
      <c r="A128">
        <f>+_56F9DC9755BA473782653E2940F99386[[#This Row],[Unidad Prográmatica]]</f>
        <v>2203</v>
      </c>
      <c r="B128" s="11" t="str">
        <f>VLOOKUP(A128, GENERAL!A2:B360, 2,FALSE)</f>
        <v xml:space="preserve">Centro Nacional de Rehabilitación Humberto Araya Rojas </v>
      </c>
      <c r="C128" t="str">
        <f>+_56F9DC9755BA473782653E2940F99386[[#This Row],[Nivel de complejidad del Centro Asistencial]]</f>
        <v>Centro Especializado</v>
      </c>
      <c r="D128" t="str">
        <f>+_56F9DC9755BA473782653E2940F99386[[#This Row],[Persona Responsable]]</f>
        <v>DRA. CINTHYA MONGE CEDEÑO  //  DR. GERARDO COTO VARGAS</v>
      </c>
      <c r="E128" s="11" t="str">
        <f>VLOOKUP(A128,GENERAL!A$2:C359,3,FALSE)</f>
        <v>Centro Especializado</v>
      </c>
      <c r="F128" s="68">
        <f>+_56F9DC9755BA473782653E2940F99386[Points - Expediente 10]</f>
        <v>0</v>
      </c>
      <c r="G128" s="12" t="str">
        <f>+_56F9DC9755BA473782653E2940F99386[[#This Row],[Puntuación]]</f>
        <v>91</v>
      </c>
      <c r="H128">
        <f>+_56F9DC9755BA473782653E2940F99386[[#This Row],[Points - Divulgación de resultados]]</f>
        <v>25</v>
      </c>
      <c r="I128">
        <f>+_56F9DC9755BA473782653E2940F99386[[#This Row],[Points - Participantes de divulgación]]</f>
        <v>75</v>
      </c>
      <c r="J128">
        <f t="shared" si="17"/>
        <v>100</v>
      </c>
      <c r="K128">
        <f t="shared" si="8"/>
        <v>91</v>
      </c>
      <c r="L128">
        <v>10</v>
      </c>
      <c r="M128" s="64">
        <f>COUNTIF(Usuarios!K32:K3113,A128)</f>
        <v>20</v>
      </c>
      <c r="N128" s="19">
        <f>SUMIF(Usuarios!K27:K3126,DATOS!A128,Usuarios!E26:E3126)</f>
        <v>1940</v>
      </c>
      <c r="O128" s="19">
        <f t="shared" si="9"/>
        <v>97</v>
      </c>
      <c r="P128">
        <f t="shared" si="10"/>
        <v>5</v>
      </c>
      <c r="Q128" s="64">
        <f>COUNTIF(PROFESIONALES!G9:G2127,DATOS!A128)</f>
        <v>10</v>
      </c>
      <c r="R128" s="64">
        <f>SUMIF(PROFESIONALES!G129:G2127,DATOS!A128,PROFESIONALES!E129:E2127)</f>
        <v>720</v>
      </c>
      <c r="S128" s="19">
        <f t="shared" si="18"/>
        <v>72</v>
      </c>
      <c r="T128" s="19">
        <f t="shared" si="20"/>
        <v>90</v>
      </c>
    </row>
    <row r="129" spans="1:20" x14ac:dyDescent="0.25">
      <c r="A129">
        <f>+_56F9DC9755BA473782653E2940F99386[[#This Row],[Unidad Prográmatica]]</f>
        <v>2534</v>
      </c>
      <c r="B129" s="11" t="str">
        <f>VLOOKUP(A129, GENERAL!A37:B361, 2,FALSE)</f>
        <v xml:space="preserve">Área de Salud Liberia </v>
      </c>
      <c r="C129" t="str">
        <f>+_56F9DC9755BA473782653E2940F99386[[#This Row],[Nivel de complejidad del Centro Asistencial]]</f>
        <v xml:space="preserve">Área de Salud/ Clínica </v>
      </c>
      <c r="D129" t="str">
        <f>+_56F9DC9755BA473782653E2940F99386[[#This Row],[Persona Responsable]]</f>
        <v>Erick Castillo Morera</v>
      </c>
      <c r="E129" s="11" t="str">
        <f>VLOOKUP(A129,GENERAL!A$2:C360,3,FALSE)</f>
        <v>Región Chorotega</v>
      </c>
      <c r="F129" s="68">
        <f>+_56F9DC9755BA473782653E2940F99386[Points - Expediente 10]</f>
        <v>100</v>
      </c>
      <c r="G129" s="12">
        <f>+_56F9DC9755BA473782653E2940F99386[[#This Row],[Puntuación]]</f>
        <v>0</v>
      </c>
      <c r="H129">
        <f>+_56F9DC9755BA473782653E2940F99386[[#This Row],[Points - Divulgación de resultados]]</f>
        <v>0</v>
      </c>
      <c r="I129">
        <f>+_56F9DC9755BA473782653E2940F99386[[#This Row],[Points - Participantes de divulgación]]</f>
        <v>0</v>
      </c>
      <c r="J129">
        <f t="shared" si="17"/>
        <v>0</v>
      </c>
      <c r="K129">
        <f t="shared" ref="K129:K138" si="21">SUM(F129+G129)</f>
        <v>100</v>
      </c>
      <c r="L129">
        <v>10</v>
      </c>
      <c r="M129" s="64">
        <f>COUNTIF(Usuarios!K33:K3114,A129)</f>
        <v>10</v>
      </c>
      <c r="N129" s="19">
        <f>SUMIF(Usuarios!K28:K3127,DATOS!A129,Usuarios!E27:E3127)</f>
        <v>940</v>
      </c>
      <c r="O129" s="19">
        <f t="shared" si="9"/>
        <v>94</v>
      </c>
      <c r="P129">
        <f t="shared" si="10"/>
        <v>5</v>
      </c>
      <c r="Q129" s="64">
        <f>COUNTIF(PROFESIONALES!G10:G2128,DATOS!A129)</f>
        <v>5</v>
      </c>
      <c r="R129" s="64">
        <f>SUMIF(PROFESIONALES!G130:G2128,DATOS!A129,PROFESIONALES!E130:E2128)</f>
        <v>380</v>
      </c>
      <c r="S129" s="19">
        <f t="shared" si="18"/>
        <v>76</v>
      </c>
      <c r="T129" s="19">
        <f t="shared" si="20"/>
        <v>67.5</v>
      </c>
    </row>
    <row r="130" spans="1:20" x14ac:dyDescent="0.25">
      <c r="A130">
        <f>+_56F9DC9755BA473782653E2940F99386[[#This Row],[Unidad Prográmatica]]</f>
        <v>2131</v>
      </c>
      <c r="B130" s="11" t="str">
        <f>VLOOKUP(A130, GENERAL!A2:B362, 2,FALSE)</f>
        <v>Área de Salud de Barva</v>
      </c>
      <c r="C130" t="str">
        <f>+_56F9DC9755BA473782653E2940F99386[[#This Row],[Nivel de complejidad del Centro Asistencial]]</f>
        <v xml:space="preserve">Área de Salud/ Clínica </v>
      </c>
      <c r="D130" t="str">
        <f>+_56F9DC9755BA473782653E2940F99386[[#This Row],[Persona Responsable]]</f>
        <v>Mariela Chavarría Montero</v>
      </c>
      <c r="E130" s="11" t="str">
        <f>VLOOKUP(A130,GENERAL!A$2:C361,3,FALSE)</f>
        <v>Región Central Norte</v>
      </c>
      <c r="F130" s="68">
        <f>+_56F9DC9755BA473782653E2940F99386[Points - Expediente 10]</f>
        <v>95</v>
      </c>
      <c r="G130" s="12">
        <f>+_56F9DC9755BA473782653E2940F99386[[#This Row],[Puntuación]]</f>
        <v>0</v>
      </c>
      <c r="H130">
        <f>+_56F9DC9755BA473782653E2940F99386[[#This Row],[Points - Divulgación de resultados]]</f>
        <v>0</v>
      </c>
      <c r="I130">
        <f>+_56F9DC9755BA473782653E2940F99386[[#This Row],[Points - Participantes de divulgación]]</f>
        <v>0</v>
      </c>
      <c r="J130">
        <f t="shared" si="17"/>
        <v>0</v>
      </c>
      <c r="K130">
        <f t="shared" si="21"/>
        <v>95</v>
      </c>
      <c r="L130">
        <v>10</v>
      </c>
      <c r="M130" s="64">
        <f>COUNTIF(Usuarios!K34:K3115,A130)</f>
        <v>10</v>
      </c>
      <c r="N130" s="19">
        <f>SUMIF(Usuarios!K29:K3128,DATOS!A130,Usuarios!E28:E3128)</f>
        <v>740</v>
      </c>
      <c r="O130" s="19">
        <f t="shared" ref="O130:O135" si="22">IF(M130&gt;=L130,N130/M130,N130/L130)</f>
        <v>74</v>
      </c>
      <c r="P130">
        <f t="shared" si="10"/>
        <v>5</v>
      </c>
      <c r="Q130" s="64">
        <f>COUNTIF(PROFESIONALES!G11:G2129,DATOS!A130)</f>
        <v>10</v>
      </c>
      <c r="R130" s="64">
        <f>SUMIF(PROFESIONALES!G131:G2129,DATOS!A130,PROFESIONALES!E131:E2129)</f>
        <v>540</v>
      </c>
      <c r="S130" s="19">
        <f t="shared" si="18"/>
        <v>54</v>
      </c>
      <c r="T130" s="19">
        <f t="shared" si="20"/>
        <v>55.75</v>
      </c>
    </row>
    <row r="131" spans="1:20" x14ac:dyDescent="0.25">
      <c r="A131">
        <f>+_56F9DC9755BA473782653E2940F99386[[#This Row],[Unidad Prográmatica]]</f>
        <v>2401</v>
      </c>
      <c r="B131" s="11" t="str">
        <f>VLOOKUP(A131, GENERAL!A39:B363, 2,FALSE)</f>
        <v>Hospital de San Carlos</v>
      </c>
      <c r="C131" t="str">
        <f>+_56F9DC9755BA473782653E2940F99386[[#This Row],[Nivel de complejidad del Centro Asistencial]]</f>
        <v xml:space="preserve">Hospital Regional </v>
      </c>
      <c r="D131" t="str">
        <f>+_56F9DC9755BA473782653E2940F99386[[#This Row],[Persona Responsable]]</f>
        <v>Gabriela Castro Hidalgo</v>
      </c>
      <c r="E131" s="11" t="str">
        <f>VLOOKUP(A131,GENERAL!A$2:C362,3,FALSE)</f>
        <v>Hospital Regional</v>
      </c>
      <c r="F131" s="68">
        <f>+_56F9DC9755BA473782653E2940F99386[Points - Expediente 10]</f>
        <v>0</v>
      </c>
      <c r="G131" s="12" t="str">
        <f>+_56F9DC9755BA473782653E2940F99386[[#This Row],[Puntuación]]</f>
        <v>72</v>
      </c>
      <c r="H131">
        <f>+_56F9DC9755BA473782653E2940F99386[[#This Row],[Points - Divulgación de resultados]]</f>
        <v>25</v>
      </c>
      <c r="I131">
        <f>+_56F9DC9755BA473782653E2940F99386[[#This Row],[Points - Participantes de divulgación]]</f>
        <v>75</v>
      </c>
      <c r="J131">
        <f t="shared" si="17"/>
        <v>100</v>
      </c>
      <c r="K131" s="64">
        <f t="shared" si="21"/>
        <v>72</v>
      </c>
      <c r="L131">
        <v>20</v>
      </c>
      <c r="M131" s="64">
        <f>COUNTIF(Usuarios!K35:K3116,A131)</f>
        <v>22</v>
      </c>
      <c r="N131" s="19">
        <f>SUMIF(Usuarios!K30:K3129,DATOS!A131,Usuarios!E29:E3129)</f>
        <v>1940</v>
      </c>
      <c r="O131" s="19">
        <f t="shared" si="22"/>
        <v>88.181818181818187</v>
      </c>
      <c r="P131">
        <f t="shared" si="10"/>
        <v>10</v>
      </c>
      <c r="Q131" s="64">
        <f>COUNTIF(PROFESIONALES!G12:G2130,DATOS!A131)</f>
        <v>20</v>
      </c>
      <c r="R131" s="64">
        <f>SUMIF(PROFESIONALES!G132:G2130,DATOS!A131,PROFESIONALES!E132:E2130)</f>
        <v>1480</v>
      </c>
      <c r="S131" s="19">
        <f t="shared" si="18"/>
        <v>74</v>
      </c>
      <c r="T131" s="19">
        <f t="shared" si="20"/>
        <v>83.545454545454547</v>
      </c>
    </row>
    <row r="132" spans="1:20" x14ac:dyDescent="0.25">
      <c r="A132">
        <f>+_56F9DC9755BA473782653E2940F99386[[#This Row],[Unidad Prográmatica]]</f>
        <v>2315</v>
      </c>
      <c r="B132" s="11" t="str">
        <f>VLOOKUP(A132, GENERAL!A40:B364, 2,FALSE)</f>
        <v>Área de Salud Desamparados 1</v>
      </c>
      <c r="C132" t="str">
        <f>+_56F9DC9755BA473782653E2940F99386[[#This Row],[Nivel de complejidad del Centro Asistencial]]</f>
        <v xml:space="preserve">CAIS/ Hospital Periférico </v>
      </c>
      <c r="D132" t="str">
        <f>+_56F9DC9755BA473782653E2940F99386[[#This Row],[Persona Responsable]]</f>
        <v>Dr. Randall Angulo</v>
      </c>
      <c r="E132" s="11" t="str">
        <f>VLOOKUP(A132,GENERAL!A$2:C363,3,FALSE)</f>
        <v>Región Central Sur</v>
      </c>
      <c r="F132" s="68">
        <f>+_56F9DC9755BA473782653E2940F99386[Points - Expediente 10]</f>
        <v>95</v>
      </c>
      <c r="G132" s="12">
        <f>+_56F9DC9755BA473782653E2940F99386[[#This Row],[Puntuación]]</f>
        <v>0</v>
      </c>
      <c r="H132">
        <f>+_56F9DC9755BA473782653E2940F99386[[#This Row],[Points - Divulgación de resultados]]</f>
        <v>25</v>
      </c>
      <c r="I132">
        <f>+_56F9DC9755BA473782653E2940F99386[[#This Row],[Points - Participantes de divulgación]]</f>
        <v>75</v>
      </c>
      <c r="J132">
        <f t="shared" si="17"/>
        <v>100</v>
      </c>
      <c r="K132">
        <f t="shared" si="21"/>
        <v>95</v>
      </c>
      <c r="L132">
        <v>10</v>
      </c>
      <c r="M132" s="68">
        <f>COUNTIF(Usuarios!K36:K3117,A132)</f>
        <v>10</v>
      </c>
      <c r="N132" s="19">
        <f>SUMIF(Usuarios!K31:K3130,DATOS!A132,Usuarios!E30:E3130)</f>
        <v>680</v>
      </c>
      <c r="O132" s="19">
        <f t="shared" si="22"/>
        <v>68</v>
      </c>
      <c r="P132">
        <f t="shared" si="10"/>
        <v>5</v>
      </c>
      <c r="Q132" s="68">
        <f>COUNTIF(PROFESIONALES!G13:G2131,DATOS!A132)</f>
        <v>10</v>
      </c>
      <c r="R132" s="68">
        <f>SUMIF(PROFESIONALES!G133:G2131,DATOS!A132,PROFESIONALES!E133:E2131)</f>
        <v>920</v>
      </c>
      <c r="S132" s="19">
        <f t="shared" si="18"/>
        <v>92</v>
      </c>
      <c r="T132" s="19">
        <f t="shared" si="20"/>
        <v>88.75</v>
      </c>
    </row>
    <row r="133" spans="1:20" x14ac:dyDescent="0.25">
      <c r="A133">
        <f>+_56F9DC9755BA473782653E2940F99386[[#This Row],[Unidad Prográmatica]]</f>
        <v>2334</v>
      </c>
      <c r="B133" s="11" t="str">
        <f>VLOOKUP(A133, GENERAL!A2:B365, 2,FALSE)</f>
        <v>Área de Salud Acosta</v>
      </c>
      <c r="C133" t="str">
        <f>+_56F9DC9755BA473782653E2940F99386[[#This Row],[Nivel de complejidad del Centro Asistencial]]</f>
        <v xml:space="preserve">Área de Salud/ Clínica </v>
      </c>
      <c r="D133" t="str">
        <f>+_56F9DC9755BA473782653E2940F99386[[#This Row],[Persona Responsable]]</f>
        <v>Fracisco Viquez Garita-Adriana Padilla Badilla</v>
      </c>
      <c r="F133" s="75">
        <f>+_56F9DC9755BA473782653E2940F99386[Points - Expediente 10]</f>
        <v>90</v>
      </c>
      <c r="G133" s="12">
        <f>+_56F9DC9755BA473782653E2940F99386[[#This Row],[Puntuación]]</f>
        <v>0</v>
      </c>
      <c r="H133">
        <f>+_56F9DC9755BA473782653E2940F99386[[#This Row],[Points - Divulgación de resultados]]</f>
        <v>25</v>
      </c>
      <c r="I133">
        <f>+_56F9DC9755BA473782653E2940F99386[[#This Row],[Points - Participantes de divulgación]]</f>
        <v>75</v>
      </c>
      <c r="J133">
        <f t="shared" si="17"/>
        <v>100</v>
      </c>
      <c r="K133">
        <f t="shared" si="21"/>
        <v>90</v>
      </c>
      <c r="L133">
        <v>10</v>
      </c>
      <c r="M133" s="75">
        <f>COUNTIF(Usuarios!K37:K3118,A133)</f>
        <v>33</v>
      </c>
      <c r="N133" s="19">
        <f>SUMIF(Usuarios!K32:K3131,DATOS!A133,Usuarios!E31:E3131)</f>
        <v>2820</v>
      </c>
      <c r="O133" s="19">
        <f t="shared" si="22"/>
        <v>85.454545454545453</v>
      </c>
      <c r="P133">
        <f t="shared" si="10"/>
        <v>5</v>
      </c>
      <c r="Q133" s="75">
        <f>COUNTIF(PROFESIONALES!G14:G2132,DATOS!A133)</f>
        <v>5</v>
      </c>
      <c r="R133" s="75">
        <f>SUMIF(PROFESIONALES!G134:G2132,DATOS!A133,PROFESIONALES!E134:E2132)</f>
        <v>380</v>
      </c>
      <c r="S133" s="19">
        <f t="shared" si="18"/>
        <v>76</v>
      </c>
      <c r="T133" s="19">
        <f t="shared" si="20"/>
        <v>87.86363636363636</v>
      </c>
    </row>
    <row r="134" spans="1:20" x14ac:dyDescent="0.25">
      <c r="A134">
        <f>+_56F9DC9755BA473782653E2940F99386[[#This Row],[Unidad Prográmatica]]</f>
        <v>2103</v>
      </c>
      <c r="B134" s="11" t="str">
        <f>VLOOKUP(A134, GENERAL!A42:B366, 2,FALSE)</f>
        <v>Hospital Nacional de Niños Carlos Saenz Herrera</v>
      </c>
      <c r="C134" t="str">
        <f>+_56F9DC9755BA473782653E2940F99386[[#This Row],[Nivel de complejidad del Centro Asistencial]]</f>
        <v>Centro Especializado</v>
      </c>
      <c r="D134" t="str">
        <f>+_56F9DC9755BA473782653E2940F99386[[#This Row],[Persona Responsable]]</f>
        <v xml:space="preserve">Dra. Hazel Gutierrez Ramirez </v>
      </c>
      <c r="F134" s="75">
        <f>+_56F9DC9755BA473782653E2940F99386[Points - Expediente 10]</f>
        <v>0</v>
      </c>
      <c r="G134" s="12" t="str">
        <f>+_56F9DC9755BA473782653E2940F99386[[#This Row],[Puntuación]]</f>
        <v>90</v>
      </c>
      <c r="H134">
        <f>+_56F9DC9755BA473782653E2940F99386[[#This Row],[Points - Divulgación de resultados]]</f>
        <v>25</v>
      </c>
      <c r="I134">
        <f>+_56F9DC9755BA473782653E2940F99386[[#This Row],[Points - Participantes de divulgación]]</f>
        <v>75</v>
      </c>
      <c r="J134">
        <f t="shared" si="17"/>
        <v>100</v>
      </c>
      <c r="K134">
        <f t="shared" si="21"/>
        <v>90</v>
      </c>
      <c r="L134">
        <v>20</v>
      </c>
      <c r="M134" s="75">
        <f>COUNTIF(Usuarios!K38:K3119,A134)</f>
        <v>28</v>
      </c>
      <c r="N134" s="19">
        <f>SUMIF(Usuarios!K33:K3132,DATOS!A134,Usuarios!E32:E3132)</f>
        <v>2620</v>
      </c>
      <c r="O134" s="19">
        <f t="shared" si="22"/>
        <v>93.571428571428569</v>
      </c>
      <c r="P134">
        <f t="shared" si="10"/>
        <v>10</v>
      </c>
      <c r="Q134" s="75">
        <f>COUNTIF(PROFESIONALES!G15:G2133,DATOS!A134)</f>
        <v>10</v>
      </c>
      <c r="R134" s="75">
        <f>SUMIF(PROFESIONALES!G135:G2133,DATOS!A134,PROFESIONALES!E135:E2133)</f>
        <v>780</v>
      </c>
      <c r="S134" s="19">
        <f t="shared" si="18"/>
        <v>78</v>
      </c>
      <c r="T134" s="19">
        <f t="shared" si="20"/>
        <v>90.392857142857139</v>
      </c>
    </row>
    <row r="135" spans="1:20" x14ac:dyDescent="0.25">
      <c r="A135">
        <f>+_56F9DC9755BA473782653E2940F99386[[#This Row],[Unidad Prográmatica]]</f>
        <v>2214</v>
      </c>
      <c r="B135" s="11" t="str">
        <f>VLOOKUP(A135, GENERAL!A43:B367, 2,FALSE)</f>
        <v>Área de Salud Heredia-Cubujuqui</v>
      </c>
      <c r="C135" t="str">
        <f>+_56F9DC9755BA473782653E2940F99386[[#This Row],[Nivel de complejidad del Centro Asistencial]]</f>
        <v xml:space="preserve">Área de Salud/ Clínica </v>
      </c>
      <c r="D135" t="str">
        <f>+_56F9DC9755BA473782653E2940F99386[[#This Row],[Persona Responsable]]</f>
        <v>Dra. Flory Murillo Sánchez</v>
      </c>
      <c r="F135" s="75">
        <f>+_56F9DC9755BA473782653E2940F99386[Points - Expediente 10]</f>
        <v>100</v>
      </c>
      <c r="G135" s="12">
        <f>+_56F9DC9755BA473782653E2940F99386[[#This Row],[Puntuación]]</f>
        <v>0</v>
      </c>
      <c r="H135">
        <f>+_56F9DC9755BA473782653E2940F99386[[#This Row],[Points - Divulgación de resultados]]</f>
        <v>25</v>
      </c>
      <c r="I135">
        <f>+_56F9DC9755BA473782653E2940F99386[[#This Row],[Points - Participantes de divulgación]]</f>
        <v>75</v>
      </c>
      <c r="J135">
        <f t="shared" si="17"/>
        <v>100</v>
      </c>
      <c r="K135">
        <f t="shared" si="21"/>
        <v>100</v>
      </c>
      <c r="L135">
        <v>10</v>
      </c>
      <c r="M135" s="75">
        <f>COUNTIF(Usuarios!K39:K3120,A135)</f>
        <v>12</v>
      </c>
      <c r="N135" s="19">
        <f>SUMIF(Usuarios!K34:K3133,DATOS!A135,Usuarios!E33:E3133)</f>
        <v>1020</v>
      </c>
      <c r="O135" s="19">
        <f t="shared" si="22"/>
        <v>85</v>
      </c>
      <c r="P135">
        <f t="shared" si="10"/>
        <v>5</v>
      </c>
      <c r="Q135" s="75">
        <f>COUNTIF(PROFESIONALES!G16:G2134,DATOS!A135)</f>
        <v>5</v>
      </c>
      <c r="R135" s="75">
        <f>SUMIF(PROFESIONALES!G136:G2134,DATOS!A135,PROFESIONALES!E136:E2134)</f>
        <v>360</v>
      </c>
      <c r="S135" s="19">
        <f t="shared" si="18"/>
        <v>72</v>
      </c>
      <c r="T135" s="19">
        <f t="shared" si="20"/>
        <v>89.25</v>
      </c>
    </row>
    <row r="136" spans="1:20" x14ac:dyDescent="0.25">
      <c r="A136" t="e">
        <f>+_56F9DC9755BA473782653E2940F99386[[#This Row],[Unidad Prográmatica]]</f>
        <v>#VALUE!</v>
      </c>
      <c r="B136" s="11" t="e">
        <f>VLOOKUP(A136, GENERAL!A44:B368, 2,FALSE)</f>
        <v>#VALUE!</v>
      </c>
      <c r="C136" t="e">
        <f>+_56F9DC9755BA473782653E2940F99386[[#This Row],[Nivel de complejidad del Centro Asistencial]]</f>
        <v>#VALUE!</v>
      </c>
      <c r="D136" t="e">
        <f>+_56F9DC9755BA473782653E2940F99386[[#This Row],[Persona Responsable]]</f>
        <v>#VALUE!</v>
      </c>
      <c r="F136" t="e">
        <f>+_56F9DC9755BA473782653E2940F99386[[#This Row],[Total points]]</f>
        <v>#VALUE!</v>
      </c>
      <c r="G136" s="12" t="e">
        <f>+_56F9DC9755BA473782653E2940F99386[[#This Row],[Puntuación]]</f>
        <v>#VALUE!</v>
      </c>
      <c r="H136" t="e">
        <f>+_56F9DC9755BA473782653E2940F99386[[#This Row],[Points - Divulgación de resultados]]</f>
        <v>#VALUE!</v>
      </c>
      <c r="I136" t="e">
        <f>+_56F9DC9755BA473782653E2940F99386[[#This Row],[Points - Participantes de divulgación]]</f>
        <v>#VALUE!</v>
      </c>
      <c r="J136" t="e">
        <f t="shared" si="17"/>
        <v>#VALUE!</v>
      </c>
      <c r="K136" t="e">
        <f t="shared" si="21"/>
        <v>#VALUE!</v>
      </c>
      <c r="T136" s="19">
        <f ca="1">SUM(T2:T135)</f>
        <v>7974.6793044816086</v>
      </c>
    </row>
    <row r="137" spans="1:20" x14ac:dyDescent="0.25">
      <c r="A137" t="e">
        <f>+_56F9DC9755BA473782653E2940F99386[[#This Row],[Unidad Prográmatica]]</f>
        <v>#VALUE!</v>
      </c>
      <c r="B137" s="11" t="e">
        <f>VLOOKUP(A137, GENERAL!A45:B369, 2,FALSE)</f>
        <v>#VALUE!</v>
      </c>
      <c r="C137" t="e">
        <f>+_56F9DC9755BA473782653E2940F99386[[#This Row],[Nivel de complejidad del Centro Asistencial]]</f>
        <v>#VALUE!</v>
      </c>
      <c r="D137" t="e">
        <f>+_56F9DC9755BA473782653E2940F99386[[#This Row],[Persona Responsable]]</f>
        <v>#VALUE!</v>
      </c>
      <c r="F137" t="e">
        <f>+_56F9DC9755BA473782653E2940F99386[[#This Row],[Total points]]</f>
        <v>#VALUE!</v>
      </c>
      <c r="G137" s="12" t="e">
        <f>+_56F9DC9755BA473782653E2940F99386[[#This Row],[Puntuación]]</f>
        <v>#VALUE!</v>
      </c>
      <c r="H137" t="e">
        <f>+_56F9DC9755BA473782653E2940F99386[[#This Row],[Points - Divulgación de resultados]]</f>
        <v>#VALUE!</v>
      </c>
      <c r="I137" t="e">
        <f>+_56F9DC9755BA473782653E2940F99386[[#This Row],[Points - Participantes de divulgación]]</f>
        <v>#VALUE!</v>
      </c>
      <c r="J137" t="e">
        <f t="shared" si="17"/>
        <v>#VALUE!</v>
      </c>
      <c r="K137" t="e">
        <f t="shared" si="21"/>
        <v>#VALUE!</v>
      </c>
      <c r="T137">
        <v>7968</v>
      </c>
    </row>
    <row r="138" spans="1:20" x14ac:dyDescent="0.25">
      <c r="A138" t="e">
        <f>+_56F9DC9755BA473782653E2940F99386[[#This Row],[Unidad Prográmatica]]</f>
        <v>#VALUE!</v>
      </c>
      <c r="B138" s="11" t="e">
        <f>VLOOKUP(A138, GENERAL!A46:B370, 2,FALSE)</f>
        <v>#VALUE!</v>
      </c>
      <c r="C138" t="e">
        <f>+_56F9DC9755BA473782653E2940F99386[[#This Row],[Nivel de complejidad del Centro Asistencial]]</f>
        <v>#VALUE!</v>
      </c>
      <c r="D138" t="e">
        <f>+_56F9DC9755BA473782653E2940F99386[[#This Row],[Persona Responsable]]</f>
        <v>#VALUE!</v>
      </c>
      <c r="F138" t="e">
        <f>+_56F9DC9755BA473782653E2940F99386[[#This Row],[Total points]]</f>
        <v>#VALUE!</v>
      </c>
      <c r="G138" s="12" t="e">
        <f>+_56F9DC9755BA473782653E2940F99386[[#This Row],[Puntuación]]</f>
        <v>#VALUE!</v>
      </c>
      <c r="H138" t="e">
        <f>+_56F9DC9755BA473782653E2940F99386[[#This Row],[Points - Divulgación de resultados]]</f>
        <v>#VALUE!</v>
      </c>
      <c r="I138" t="e">
        <f>+_56F9DC9755BA473782653E2940F99386[[#This Row],[Points - Participantes de divulgación]]</f>
        <v>#VALUE!</v>
      </c>
      <c r="J138" t="e">
        <f t="shared" si="17"/>
        <v>#VALUE!</v>
      </c>
      <c r="K138" t="e">
        <f t="shared" si="21"/>
        <v>#VALUE!</v>
      </c>
    </row>
    <row r="139" spans="1:20" x14ac:dyDescent="0.25">
      <c r="A139" s="3"/>
      <c r="B139" s="3"/>
    </row>
    <row r="140" spans="1:20" x14ac:dyDescent="0.25">
      <c r="A140" s="3"/>
      <c r="B140" s="3"/>
    </row>
    <row r="141" spans="1:20" x14ac:dyDescent="0.25">
      <c r="A141" s="3"/>
      <c r="B141" s="3"/>
    </row>
    <row r="142" spans="1:20" x14ac:dyDescent="0.25">
      <c r="A142" s="3"/>
      <c r="B142" s="3"/>
    </row>
    <row r="143" spans="1:20" x14ac:dyDescent="0.25">
      <c r="A143" s="3"/>
      <c r="B143" s="3"/>
    </row>
    <row r="144" spans="1:20" x14ac:dyDescent="0.25">
      <c r="A144" s="3"/>
      <c r="B144" s="3"/>
    </row>
    <row r="145" spans="1:2" x14ac:dyDescent="0.25">
      <c r="A145" s="3"/>
      <c r="B145" s="3"/>
    </row>
    <row r="146" spans="1:2" x14ac:dyDescent="0.25">
      <c r="A146" s="3"/>
      <c r="B146" s="3"/>
    </row>
    <row r="147" spans="1:2" x14ac:dyDescent="0.25">
      <c r="A147" s="3"/>
      <c r="B147" s="3"/>
    </row>
    <row r="148" spans="1:2" x14ac:dyDescent="0.25">
      <c r="A148" s="3"/>
      <c r="B148" s="3"/>
    </row>
    <row r="149" spans="1:2" x14ac:dyDescent="0.25">
      <c r="A149" s="3"/>
      <c r="B149" s="3"/>
    </row>
    <row r="150" spans="1:2" x14ac:dyDescent="0.25">
      <c r="A150" s="3"/>
      <c r="B150" s="3"/>
    </row>
    <row r="151" spans="1:2" x14ac:dyDescent="0.25">
      <c r="A151" s="3"/>
      <c r="B151" s="3"/>
    </row>
    <row r="152" spans="1:2" x14ac:dyDescent="0.25">
      <c r="A152" s="3"/>
      <c r="B152" s="3"/>
    </row>
    <row r="153" spans="1:2" x14ac:dyDescent="0.25">
      <c r="A153" s="3"/>
      <c r="B153" s="3"/>
    </row>
    <row r="154" spans="1:2" x14ac:dyDescent="0.25">
      <c r="A154" s="3"/>
      <c r="B154" s="3"/>
    </row>
    <row r="155" spans="1:2" x14ac:dyDescent="0.25">
      <c r="A155" s="3"/>
      <c r="B155" s="3"/>
    </row>
    <row r="156" spans="1:2" x14ac:dyDescent="0.25">
      <c r="A156" s="3"/>
      <c r="B156" s="3"/>
    </row>
    <row r="157" spans="1:2" x14ac:dyDescent="0.25">
      <c r="A157" s="3"/>
      <c r="B157" s="3"/>
    </row>
    <row r="158" spans="1:2" x14ac:dyDescent="0.25">
      <c r="A158" s="3"/>
      <c r="B158" s="3"/>
    </row>
    <row r="159" spans="1:2" x14ac:dyDescent="0.25">
      <c r="A159" s="3"/>
      <c r="B159" s="3"/>
    </row>
    <row r="160" spans="1:2" x14ac:dyDescent="0.25">
      <c r="A160" s="3"/>
      <c r="B160" s="3"/>
    </row>
    <row r="161" spans="1:2" x14ac:dyDescent="0.25">
      <c r="A161" s="3"/>
      <c r="B161" s="3"/>
    </row>
    <row r="162" spans="1:2" x14ac:dyDescent="0.25">
      <c r="A162" s="3"/>
      <c r="B162" s="3"/>
    </row>
    <row r="163" spans="1:2" x14ac:dyDescent="0.25">
      <c r="A163" s="3"/>
      <c r="B163" s="3"/>
    </row>
    <row r="164" spans="1:2" x14ac:dyDescent="0.25">
      <c r="A164" s="3"/>
      <c r="B164" s="3"/>
    </row>
    <row r="165" spans="1:2" x14ac:dyDescent="0.25">
      <c r="A165" s="3"/>
      <c r="B165" s="3"/>
    </row>
    <row r="166" spans="1:2" x14ac:dyDescent="0.25">
      <c r="A166" s="3"/>
      <c r="B166" s="3"/>
    </row>
    <row r="167" spans="1:2" x14ac:dyDescent="0.25">
      <c r="A167" s="3"/>
      <c r="B167" s="3"/>
    </row>
    <row r="168" spans="1:2" x14ac:dyDescent="0.25">
      <c r="A168" s="3"/>
      <c r="B168" s="3"/>
    </row>
    <row r="169" spans="1:2" x14ac:dyDescent="0.25">
      <c r="A169" s="3"/>
      <c r="B169" s="3"/>
    </row>
    <row r="170" spans="1:2" x14ac:dyDescent="0.25">
      <c r="A170" s="3"/>
      <c r="B170" s="3"/>
    </row>
    <row r="171" spans="1:2" x14ac:dyDescent="0.25">
      <c r="A171" s="3"/>
      <c r="B171" s="3"/>
    </row>
    <row r="172" spans="1:2" x14ac:dyDescent="0.25">
      <c r="A172" s="3"/>
      <c r="B172" s="3"/>
    </row>
    <row r="173" spans="1:2" x14ac:dyDescent="0.25">
      <c r="A173" s="3"/>
      <c r="B173" s="3"/>
    </row>
    <row r="174" spans="1:2" x14ac:dyDescent="0.25">
      <c r="A174" s="3"/>
      <c r="B174" s="3"/>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605B1-49C0-4C24-B3EC-CB498BA6D85F}">
  <dimension ref="A1:F14"/>
  <sheetViews>
    <sheetView workbookViewId="0">
      <selection activeCell="D19" sqref="D19"/>
    </sheetView>
  </sheetViews>
  <sheetFormatPr baseColWidth="10" defaultRowHeight="15" x14ac:dyDescent="0.25"/>
  <cols>
    <col min="1" max="1" width="22.85546875" customWidth="1"/>
    <col min="3" max="3" width="11.85546875" bestFit="1" customWidth="1"/>
  </cols>
  <sheetData>
    <row r="1" spans="1:6" s="64" customFormat="1" x14ac:dyDescent="0.25">
      <c r="A1" s="64" t="s">
        <v>3518</v>
      </c>
      <c r="B1" s="64" t="s">
        <v>3519</v>
      </c>
      <c r="C1" s="64" t="s">
        <v>3520</v>
      </c>
      <c r="D1" s="64" t="s">
        <v>3521</v>
      </c>
      <c r="E1" s="64" t="s">
        <v>3533</v>
      </c>
      <c r="F1" s="64" t="s">
        <v>3534</v>
      </c>
    </row>
    <row r="2" spans="1:6" x14ac:dyDescent="0.25">
      <c r="A2" t="s">
        <v>2720</v>
      </c>
      <c r="B2">
        <v>3</v>
      </c>
      <c r="C2">
        <f>COUNTIF(DATOS!E:E,estadistica!A2)</f>
        <v>1</v>
      </c>
      <c r="D2">
        <f>B2-C2</f>
        <v>2</v>
      </c>
      <c r="E2" s="67">
        <f>100*C2/B2</f>
        <v>33.333333333333336</v>
      </c>
      <c r="F2" s="67">
        <f>100-E2</f>
        <v>66.666666666666657</v>
      </c>
    </row>
    <row r="3" spans="1:6" x14ac:dyDescent="0.25">
      <c r="A3" t="s">
        <v>2723</v>
      </c>
      <c r="B3">
        <v>13</v>
      </c>
      <c r="C3" s="64">
        <f>COUNTIF(DATOS!E:E,estadistica!A3)</f>
        <v>12</v>
      </c>
      <c r="D3" s="64">
        <f t="shared" ref="D3:D13" si="0">B3-C3</f>
        <v>1</v>
      </c>
      <c r="E3" s="67">
        <f t="shared" ref="E3:E14" si="1">100*C3/B3</f>
        <v>92.307692307692307</v>
      </c>
      <c r="F3" s="67">
        <f t="shared" ref="F3:F14" si="2">100-E3</f>
        <v>7.6923076923076934</v>
      </c>
    </row>
    <row r="4" spans="1:6" x14ac:dyDescent="0.25">
      <c r="A4" t="s">
        <v>2722</v>
      </c>
      <c r="B4">
        <v>7</v>
      </c>
      <c r="C4" s="64">
        <f>COUNTIF(DATOS!E:E,estadistica!A4)</f>
        <v>5</v>
      </c>
      <c r="D4" s="64">
        <f t="shared" si="0"/>
        <v>2</v>
      </c>
      <c r="E4" s="67">
        <f t="shared" si="1"/>
        <v>71.428571428571431</v>
      </c>
      <c r="F4" s="67">
        <f t="shared" si="2"/>
        <v>28.571428571428569</v>
      </c>
    </row>
    <row r="5" spans="1:6" x14ac:dyDescent="0.25">
      <c r="A5" t="s">
        <v>257</v>
      </c>
      <c r="B5">
        <v>9</v>
      </c>
      <c r="C5" s="64">
        <f>COUNTIF(DATOS!E:E,estadistica!A5)</f>
        <v>7</v>
      </c>
      <c r="D5" s="64">
        <f t="shared" si="0"/>
        <v>2</v>
      </c>
      <c r="E5" s="67">
        <f t="shared" si="1"/>
        <v>77.777777777777771</v>
      </c>
      <c r="F5" s="67">
        <f t="shared" si="2"/>
        <v>22.222222222222229</v>
      </c>
    </row>
    <row r="6" spans="1:6" s="64" customFormat="1" x14ac:dyDescent="0.25">
      <c r="A6" s="64" t="s">
        <v>2730</v>
      </c>
      <c r="B6" s="64">
        <v>4</v>
      </c>
      <c r="C6" s="64">
        <f>COUNTIF(DATOS!E:E,estadistica!A6)</f>
        <v>3</v>
      </c>
      <c r="D6" s="64">
        <f t="shared" si="0"/>
        <v>1</v>
      </c>
      <c r="E6" s="67">
        <f t="shared" si="1"/>
        <v>75</v>
      </c>
      <c r="F6" s="67">
        <f t="shared" si="2"/>
        <v>25</v>
      </c>
    </row>
    <row r="7" spans="1:6" x14ac:dyDescent="0.25">
      <c r="A7" t="s">
        <v>2721</v>
      </c>
      <c r="B7">
        <v>29</v>
      </c>
      <c r="C7" s="64">
        <f>COUNTIF(DATOS!E:E,estadistica!A7)</f>
        <v>19</v>
      </c>
      <c r="D7" s="64">
        <f t="shared" si="0"/>
        <v>10</v>
      </c>
      <c r="E7" s="67">
        <f t="shared" si="1"/>
        <v>65.517241379310349</v>
      </c>
      <c r="F7" s="67">
        <f t="shared" si="2"/>
        <v>34.482758620689651</v>
      </c>
    </row>
    <row r="8" spans="1:6" x14ac:dyDescent="0.25">
      <c r="A8" t="s">
        <v>2724</v>
      </c>
      <c r="B8">
        <v>27</v>
      </c>
      <c r="C8" s="64">
        <f>COUNTIF(DATOS!E:E,estadistica!A8)</f>
        <v>22</v>
      </c>
      <c r="D8" s="64">
        <f t="shared" si="0"/>
        <v>5</v>
      </c>
      <c r="E8" s="67">
        <f t="shared" si="1"/>
        <v>81.481481481481481</v>
      </c>
      <c r="F8" s="67">
        <f t="shared" si="2"/>
        <v>18.518518518518519</v>
      </c>
    </row>
    <row r="9" spans="1:6" x14ac:dyDescent="0.25">
      <c r="A9" t="s">
        <v>2725</v>
      </c>
      <c r="B9">
        <v>13</v>
      </c>
      <c r="C9" s="64">
        <f>COUNTIF(DATOS!E:E,estadistica!A9)</f>
        <v>7</v>
      </c>
      <c r="D9" s="64">
        <f t="shared" si="0"/>
        <v>6</v>
      </c>
      <c r="E9" s="67">
        <f t="shared" si="1"/>
        <v>53.846153846153847</v>
      </c>
      <c r="F9" s="67">
        <f t="shared" si="2"/>
        <v>46.153846153846153</v>
      </c>
    </row>
    <row r="10" spans="1:6" x14ac:dyDescent="0.25">
      <c r="A10" t="s">
        <v>2735</v>
      </c>
      <c r="B10">
        <v>10</v>
      </c>
      <c r="C10" s="64">
        <f>COUNTIF(DATOS!E:E,estadistica!A10)</f>
        <v>10</v>
      </c>
      <c r="D10" s="64">
        <f t="shared" si="0"/>
        <v>0</v>
      </c>
      <c r="E10" s="67">
        <f t="shared" si="1"/>
        <v>100</v>
      </c>
      <c r="F10" s="67">
        <f t="shared" si="2"/>
        <v>0</v>
      </c>
    </row>
    <row r="11" spans="1:6" x14ac:dyDescent="0.25">
      <c r="A11" t="s">
        <v>2738</v>
      </c>
      <c r="B11">
        <v>7</v>
      </c>
      <c r="C11" s="64">
        <f>COUNTIF(DATOS!E:E,estadistica!A11)</f>
        <v>6</v>
      </c>
      <c r="D11" s="64">
        <f t="shared" si="0"/>
        <v>1</v>
      </c>
      <c r="E11" s="67">
        <f t="shared" si="1"/>
        <v>85.714285714285708</v>
      </c>
      <c r="F11" s="67">
        <f t="shared" si="2"/>
        <v>14.285714285714292</v>
      </c>
    </row>
    <row r="12" spans="1:6" x14ac:dyDescent="0.25">
      <c r="A12" t="s">
        <v>2736</v>
      </c>
      <c r="B12">
        <v>12</v>
      </c>
      <c r="C12" s="64">
        <f>COUNTIF(DATOS!E:E,estadistica!A12)</f>
        <v>7</v>
      </c>
      <c r="D12" s="64">
        <f t="shared" si="0"/>
        <v>5</v>
      </c>
      <c r="E12" s="67">
        <f t="shared" si="1"/>
        <v>58.333333333333336</v>
      </c>
      <c r="F12" s="67">
        <f t="shared" si="2"/>
        <v>41.666666666666664</v>
      </c>
    </row>
    <row r="13" spans="1:6" x14ac:dyDescent="0.25">
      <c r="A13" t="s">
        <v>2741</v>
      </c>
      <c r="B13">
        <v>6</v>
      </c>
      <c r="C13" s="64">
        <f>COUNTIF(DATOS!E:E,estadistica!A13)</f>
        <v>5</v>
      </c>
      <c r="D13" s="64">
        <f t="shared" si="0"/>
        <v>1</v>
      </c>
      <c r="E13" s="67">
        <f t="shared" si="1"/>
        <v>83.333333333333329</v>
      </c>
      <c r="F13" s="67">
        <f t="shared" si="2"/>
        <v>16.666666666666671</v>
      </c>
    </row>
    <row r="14" spans="1:6" x14ac:dyDescent="0.25">
      <c r="A14" t="s">
        <v>3517</v>
      </c>
      <c r="B14">
        <f>SUM(B2:B13)</f>
        <v>140</v>
      </c>
      <c r="C14">
        <f>SUM(C2:C13)</f>
        <v>104</v>
      </c>
      <c r="D14">
        <f>SUM(D2:D13)</f>
        <v>36</v>
      </c>
      <c r="E14" s="67">
        <f t="shared" si="1"/>
        <v>74.285714285714292</v>
      </c>
      <c r="F14" s="67">
        <f t="shared" si="2"/>
        <v>25.714285714285708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CONSULTA</vt:lpstr>
      <vt:lpstr>GENERAL</vt:lpstr>
      <vt:lpstr>CONSOLIDADO</vt:lpstr>
      <vt:lpstr>Usuarios</vt:lpstr>
      <vt:lpstr>PROFESIONALES</vt:lpstr>
      <vt:lpstr>DATOS</vt:lpstr>
      <vt:lpstr>estadistica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Maykol Eduardo Zamora Méndez</dc:creator>
  <cp:lastModifiedBy>Eduardo Zamora Méndez</cp:lastModifiedBy>
  <cp:lastPrinted>2019-03-21T20:32:23Z</cp:lastPrinted>
  <dcterms:created xsi:type="dcterms:W3CDTF">2018-09-10T13:03:56Z</dcterms:created>
  <dcterms:modified xsi:type="dcterms:W3CDTF">2019-03-21T20:45:48Z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