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codeName="ThisWorkbook"/>
  <mc:AlternateContent xmlns:mc="http://schemas.openxmlformats.org/markup-compatibility/2006">
    <mc:Choice Requires="x15">
      <x15ac:absPath xmlns:x15ac="http://schemas.microsoft.com/office/spreadsheetml/2010/11/ac" url="https://cajacr-my.sharepoint.com/personal/gdalorzo_ccss_sa_cr/Documents/Escritorio/PROCESO DE BECAS/"/>
    </mc:Choice>
  </mc:AlternateContent>
  <xr:revisionPtr revIDLastSave="0" documentId="8_{8B18C0E6-0142-48E6-AC97-EA5AFAB2E973}" xr6:coauthVersionLast="43" xr6:coauthVersionMax="43" xr10:uidLastSave="{00000000-0000-0000-0000-000000000000}"/>
  <workbookProtection workbookAlgorithmName="SHA-512" workbookHashValue="LcrT9px4HXwQbTApDR+CLk67e4WpbRHwFSgy8QRxJmxis1xUXay09chxX9evr6gn7BmpY+DM3CRnBadR06jAbg==" workbookSaltValue="1GroF1oL6nK1bsLj53AlSw==" workbookSpinCount="100000" lockStructure="1"/>
  <bookViews>
    <workbookView xWindow="-120" yWindow="-120" windowWidth="29040" windowHeight="15840" xr2:uid="{00000000-000D-0000-FFFF-FFFF00000000}"/>
  </bookViews>
  <sheets>
    <sheet name="RT Básica exterior" sheetId="5" r:id="rId1"/>
  </sheets>
  <definedNames>
    <definedName name="_xlnm.Print_Area" localSheetId="0">'RT Básica exterior'!$A$1:$G$76</definedName>
    <definedName name="_xlnm.Print_Titles" localSheetId="0">'RT Básica exterior'!$1:$11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4" i="5" l="1"/>
  <c r="D25" i="5" l="1"/>
  <c r="D53" i="5" l="1"/>
  <c r="D52" i="5"/>
  <c r="D51" i="5"/>
  <c r="D50" i="5"/>
  <c r="D49" i="5"/>
  <c r="D48" i="5"/>
  <c r="D45" i="5"/>
  <c r="D44" i="5"/>
  <c r="D43" i="5"/>
  <c r="D42" i="5"/>
  <c r="D41" i="5"/>
  <c r="D38" i="5"/>
  <c r="D37" i="5"/>
  <c r="D30" i="5"/>
  <c r="D31" i="5"/>
  <c r="D32" i="5"/>
  <c r="D33" i="5"/>
  <c r="D34" i="5"/>
  <c r="D35" i="5"/>
  <c r="D29" i="5"/>
  <c r="D26" i="5"/>
  <c r="D14" i="5"/>
  <c r="D13" i="5"/>
  <c r="D21" i="5" l="1"/>
  <c r="B21" i="5"/>
  <c r="M3" i="5" l="1"/>
  <c r="M4" i="5"/>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A9" i="5" s="1"/>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2" i="5"/>
  <c r="E20" i="5" l="1"/>
  <c r="B20" i="5"/>
  <c r="C20" i="5"/>
  <c r="D19" i="5"/>
  <c r="D15" i="5"/>
  <c r="B18" i="5"/>
  <c r="E17" i="5"/>
  <c r="C17" i="5"/>
  <c r="B17" i="5"/>
  <c r="D16" i="5"/>
  <c r="J12" i="5" l="1"/>
  <c r="M238" i="5" l="1"/>
  <c r="M239" i="5"/>
  <c r="M240" i="5"/>
  <c r="M241" i="5"/>
  <c r="M242" i="5"/>
  <c r="M243" i="5"/>
  <c r="F13" i="5"/>
  <c r="K12" i="5"/>
  <c r="K13" i="5" s="1"/>
  <c r="G1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Alonso Dalorzo Marín</author>
  </authors>
  <commentList>
    <comment ref="D12" authorId="0" shapeId="0" xr:uid="{6128C7DE-1B0F-4ECB-B0DC-B80884276748}">
      <text>
        <r>
          <rPr>
            <b/>
            <sz val="9"/>
            <color indexed="81"/>
            <rFont val="Tahoma"/>
            <family val="2"/>
          </rPr>
          <t>ESTO LO INDICAN UNA VEZ FINALIZADA LA SOLICITUD EN LÍNEA.</t>
        </r>
      </text>
    </comment>
    <comment ref="G12" authorId="0" shapeId="0" xr:uid="{49900F83-D3CF-43B8-9E41-10E925C5058C}">
      <text>
        <r>
          <rPr>
            <b/>
            <sz val="9"/>
            <color indexed="81"/>
            <rFont val="Tahoma"/>
            <family val="2"/>
          </rPr>
          <t>RECUERDA QUE POR REQUISITO DEBES PRESENTAR TODOS LOS DOCUEMNTOS Y REQUISITOS COMPLETOS 16 SEMANAS ANTES DE INICIAR EL PROGRAMA DE ESTUDIO</t>
        </r>
      </text>
    </comment>
    <comment ref="F14" authorId="0" shapeId="0" xr:uid="{DB0116E7-C958-4330-9D35-D055F27B2302}">
      <text>
        <r>
          <rPr>
            <b/>
            <sz val="9"/>
            <color indexed="81"/>
            <rFont val="Tahoma"/>
            <family val="2"/>
          </rPr>
          <t>ANOTAR EL NÚMERO QUE TE DA LA OFICINA VIRTUAL</t>
        </r>
      </text>
    </comment>
    <comment ref="C20" authorId="0" shapeId="0" xr:uid="{8EC38D7E-25CE-4B92-8A75-65B415D3A715}">
      <text>
        <r>
          <rPr>
            <b/>
            <sz val="9"/>
            <color indexed="81"/>
            <rFont val="Tahoma"/>
            <family val="2"/>
          </rPr>
          <t>ES UN REQUISITO INDISPENSABLE</t>
        </r>
      </text>
    </comment>
    <comment ref="G20" authorId="0" shapeId="0" xr:uid="{8AE44742-259B-47A5-AD6A-4CD5F4BC030E}">
      <text>
        <r>
          <rPr>
            <b/>
            <sz val="9"/>
            <color indexed="81"/>
            <rFont val="Tahoma"/>
            <family val="2"/>
          </rPr>
          <t>ES UN REQUISITO INDISPENSABLE</t>
        </r>
      </text>
    </comment>
    <comment ref="G21" authorId="0" shapeId="0" xr:uid="{21122BAD-1240-4EFD-9587-691BB560FC3F}">
      <text>
        <r>
          <rPr>
            <b/>
            <sz val="9"/>
            <color indexed="81"/>
            <rFont val="Tahoma"/>
            <family val="2"/>
          </rPr>
          <t>ANOTAR EL NÚMERO DE OFICIO O AVAL QUE CORRESPONDE</t>
        </r>
      </text>
    </comment>
  </commentList>
</comments>
</file>

<file path=xl/sharedStrings.xml><?xml version="1.0" encoding="utf-8"?>
<sst xmlns="http://schemas.openxmlformats.org/spreadsheetml/2006/main" count="378" uniqueCount="326">
  <si>
    <t>OBSERVACIONES GENERALES</t>
  </si>
  <si>
    <t>Fecha</t>
  </si>
  <si>
    <t>Nombre, Firma y Sello de quien revisa</t>
  </si>
  <si>
    <t>Nombre, Firma y Sello de quien avala revisión</t>
  </si>
  <si>
    <t xml:space="preserve">Fecha </t>
  </si>
  <si>
    <t xml:space="preserve">Lugar o Centro Educativo: </t>
  </si>
  <si>
    <t xml:space="preserve">País:  </t>
  </si>
  <si>
    <t xml:space="preserve">Nombre:  </t>
  </si>
  <si>
    <t xml:space="preserve">Actividad Académica:  </t>
  </si>
  <si>
    <r>
      <t>Fechas de la actividad:</t>
    </r>
    <r>
      <rPr>
        <sz val="10"/>
        <color theme="1"/>
        <rFont val="Arial"/>
        <family val="2"/>
      </rPr>
      <t xml:space="preserve"> </t>
    </r>
  </si>
  <si>
    <t>ACTIVIDAD ACADÉMICA</t>
  </si>
  <si>
    <t>ANÁLISIS CAPACIDAD DE PAGO EN CASO DE INCUMPLIMIENTO Y TIEMPO DEL COMPROMISO CONTRACTUAL</t>
  </si>
  <si>
    <t xml:space="preserve">Carta oficial de aceptación original emitida por parte del centro de estudio, centro hospitalario y/o institución, donde realizará la actividad académica (en idioma español).  La misma deberá contener la siguiente información: 
- Periodo de estudio (fecha de inicio y finalización).
- Costo de la actividad académica.
- Forma en la que se requiere el pago.
- Si brinda algún beneficio económico al participante deberá indicarse el monto y las condiciones en que se le otorga.
- Periodo de vacaciones académicas.
</t>
  </si>
  <si>
    <t>INICIO</t>
  </si>
  <si>
    <t>FINALIZA</t>
  </si>
  <si>
    <t>CUMPLE CON LAS 16 SEMANAS DE ANTICIPACIÓN</t>
  </si>
  <si>
    <t>NOMBRADO EN PROIPIEDAD O INTERINO EN PLAZA VACANTE POR MÁS DE 3 AÑOS</t>
  </si>
  <si>
    <t>INTERINO</t>
  </si>
  <si>
    <t>PROPIEDAD</t>
  </si>
  <si>
    <t>PLAZA #</t>
  </si>
  <si>
    <t>AÑOS LABORADOS EN DICHA PLAZA</t>
  </si>
  <si>
    <t>SÍ</t>
  </si>
  <si>
    <t>NO</t>
  </si>
  <si>
    <t>INDICAR NÚMERO DE SOLICITUD EN SISTEMA</t>
  </si>
  <si>
    <t>FALTA COMPLETAR REQUISITO</t>
  </si>
  <si>
    <t>Afganistán</t>
  </si>
  <si>
    <t>Albania</t>
  </si>
  <si>
    <t>Alemania</t>
  </si>
  <si>
    <t>Andorra</t>
  </si>
  <si>
    <t>Angola</t>
  </si>
  <si>
    <t>y</t>
  </si>
  <si>
    <t>Argelia</t>
  </si>
  <si>
    <t>Argentina</t>
  </si>
  <si>
    <t>Armenia</t>
  </si>
  <si>
    <t>Australia</t>
  </si>
  <si>
    <t>Austria</t>
  </si>
  <si>
    <t>Azerbaiyán</t>
  </si>
  <si>
    <t>Bahamas</t>
  </si>
  <si>
    <t>Bangladés</t>
  </si>
  <si>
    <t>Barbados</t>
  </si>
  <si>
    <t>Baréin</t>
  </si>
  <si>
    <t>Bélgica</t>
  </si>
  <si>
    <t>Belice</t>
  </si>
  <si>
    <t>Benín</t>
  </si>
  <si>
    <t>Bielorrusia</t>
  </si>
  <si>
    <t>Birmania</t>
  </si>
  <si>
    <t>Bolivia</t>
  </si>
  <si>
    <t>Bosnia</t>
  </si>
  <si>
    <t>Herzegovina</t>
  </si>
  <si>
    <t>Botsuana</t>
  </si>
  <si>
    <t>Brasil</t>
  </si>
  <si>
    <t>Brunéi</t>
  </si>
  <si>
    <t>Bulgaria</t>
  </si>
  <si>
    <t>Burkina</t>
  </si>
  <si>
    <t>Faso</t>
  </si>
  <si>
    <t>Burundi</t>
  </si>
  <si>
    <t>Bután</t>
  </si>
  <si>
    <t>Cabo</t>
  </si>
  <si>
    <t>Verde</t>
  </si>
  <si>
    <t>Camboya</t>
  </si>
  <si>
    <t>Camerún</t>
  </si>
  <si>
    <t>Canadá</t>
  </si>
  <si>
    <t>Catar</t>
  </si>
  <si>
    <t>Chad</t>
  </si>
  <si>
    <t>Chile</t>
  </si>
  <si>
    <t>China</t>
  </si>
  <si>
    <t>Chipre</t>
  </si>
  <si>
    <t>Ciudad</t>
  </si>
  <si>
    <t>del</t>
  </si>
  <si>
    <t>Vaticano</t>
  </si>
  <si>
    <t>Colombia</t>
  </si>
  <si>
    <t>Comoras</t>
  </si>
  <si>
    <t>Corea</t>
  </si>
  <si>
    <t>Norte</t>
  </si>
  <si>
    <t>Sur</t>
  </si>
  <si>
    <t>Costa</t>
  </si>
  <si>
    <t>de</t>
  </si>
  <si>
    <t>Marfil</t>
  </si>
  <si>
    <t>Rica</t>
  </si>
  <si>
    <t>Croacia</t>
  </si>
  <si>
    <t>Cuba</t>
  </si>
  <si>
    <t>Dinamarca</t>
  </si>
  <si>
    <t>Dominica</t>
  </si>
  <si>
    <t>Ecuador</t>
  </si>
  <si>
    <t>Egipto</t>
  </si>
  <si>
    <t>El</t>
  </si>
  <si>
    <t>Salvador</t>
  </si>
  <si>
    <t>Emiratos</t>
  </si>
  <si>
    <t>Árabes</t>
  </si>
  <si>
    <t>Unidos</t>
  </si>
  <si>
    <t>Eritrea</t>
  </si>
  <si>
    <t>Eslovaquia</t>
  </si>
  <si>
    <t>Eslovenia</t>
  </si>
  <si>
    <t>Finlandia</t>
  </si>
  <si>
    <t>Fiyi</t>
  </si>
  <si>
    <t>Francia</t>
  </si>
  <si>
    <t>Gabón</t>
  </si>
  <si>
    <t>Gambia</t>
  </si>
  <si>
    <t>Georgia</t>
  </si>
  <si>
    <t>Ghana</t>
  </si>
  <si>
    <t>Granada</t>
  </si>
  <si>
    <t>Grecia</t>
  </si>
  <si>
    <t>Guatemala</t>
  </si>
  <si>
    <t>Guyana</t>
  </si>
  <si>
    <t>Guinea</t>
  </si>
  <si>
    <t>ecuatorial</t>
  </si>
  <si>
    <t>Guinea-Bisáu</t>
  </si>
  <si>
    <t>Haití</t>
  </si>
  <si>
    <t>Honduras</t>
  </si>
  <si>
    <t>Hungría</t>
  </si>
  <si>
    <t>India</t>
  </si>
  <si>
    <t>Indonesia</t>
  </si>
  <si>
    <t>Irak</t>
  </si>
  <si>
    <t>Irán</t>
  </si>
  <si>
    <t>Irlanda</t>
  </si>
  <si>
    <t>Islandia</t>
  </si>
  <si>
    <t>Islas</t>
  </si>
  <si>
    <t>Marshall</t>
  </si>
  <si>
    <t>Salomón</t>
  </si>
  <si>
    <t>Israel</t>
  </si>
  <si>
    <t>Italia</t>
  </si>
  <si>
    <t>Jamaica</t>
  </si>
  <si>
    <t>Japón</t>
  </si>
  <si>
    <t>Jordania</t>
  </si>
  <si>
    <t>Kazajistán</t>
  </si>
  <si>
    <t>Kenia</t>
  </si>
  <si>
    <t>Kirguistán</t>
  </si>
  <si>
    <t>Kiribati</t>
  </si>
  <si>
    <t>Kuwait</t>
  </si>
  <si>
    <t>Laos</t>
  </si>
  <si>
    <t>Lesoto</t>
  </si>
  <si>
    <t>Letonia</t>
  </si>
  <si>
    <t>Líbano</t>
  </si>
  <si>
    <t>Liberia</t>
  </si>
  <si>
    <t>Libia</t>
  </si>
  <si>
    <t>Liechtenstein</t>
  </si>
  <si>
    <t>Lituania</t>
  </si>
  <si>
    <t>Luxemburgo</t>
  </si>
  <si>
    <t>Macedonia</t>
  </si>
  <si>
    <t>Madagascar</t>
  </si>
  <si>
    <t>Malasia</t>
  </si>
  <si>
    <t>Malaui</t>
  </si>
  <si>
    <t>Maldivas</t>
  </si>
  <si>
    <t>Malí</t>
  </si>
  <si>
    <t>Malta</t>
  </si>
  <si>
    <t>Marruecos</t>
  </si>
  <si>
    <t>Mauricio</t>
  </si>
  <si>
    <t>Mauritania</t>
  </si>
  <si>
    <t>México</t>
  </si>
  <si>
    <t>Micronesia</t>
  </si>
  <si>
    <t>Moldavia</t>
  </si>
  <si>
    <t>Mónaco</t>
  </si>
  <si>
    <t>Mongolia</t>
  </si>
  <si>
    <t>Montenegro</t>
  </si>
  <si>
    <t>Mozambique</t>
  </si>
  <si>
    <t>Namibia</t>
  </si>
  <si>
    <t>Nauru</t>
  </si>
  <si>
    <t>Nepal</t>
  </si>
  <si>
    <t>Nicaragua</t>
  </si>
  <si>
    <t>Níger</t>
  </si>
  <si>
    <t>Nigeria</t>
  </si>
  <si>
    <t>Noruega</t>
  </si>
  <si>
    <t>Nueva</t>
  </si>
  <si>
    <t>Zelanda</t>
  </si>
  <si>
    <t>Omán</t>
  </si>
  <si>
    <t>Países</t>
  </si>
  <si>
    <t>Bajos</t>
  </si>
  <si>
    <t>Pakistán</t>
  </si>
  <si>
    <t>Palaos</t>
  </si>
  <si>
    <t>Panamá</t>
  </si>
  <si>
    <t>Papúa</t>
  </si>
  <si>
    <t>Paraguay</t>
  </si>
  <si>
    <t>Perú</t>
  </si>
  <si>
    <t>Polonia</t>
  </si>
  <si>
    <t>Portugal</t>
  </si>
  <si>
    <t>Reino</t>
  </si>
  <si>
    <t>Unido</t>
  </si>
  <si>
    <t>República</t>
  </si>
  <si>
    <t>Centroafricana</t>
  </si>
  <si>
    <t>Checa</t>
  </si>
  <si>
    <t>Congo</t>
  </si>
  <si>
    <t>Democrática</t>
  </si>
  <si>
    <t>Dominicana</t>
  </si>
  <si>
    <t>Sudafricana</t>
  </si>
  <si>
    <t>Ruanda</t>
  </si>
  <si>
    <t>Rumanía</t>
  </si>
  <si>
    <t>Rusia</t>
  </si>
  <si>
    <t>Samoa</t>
  </si>
  <si>
    <t>San</t>
  </si>
  <si>
    <t>Cristóbal</t>
  </si>
  <si>
    <t>Nieves</t>
  </si>
  <si>
    <t>Marino</t>
  </si>
  <si>
    <t>Vicente</t>
  </si>
  <si>
    <t>las</t>
  </si>
  <si>
    <t>Granadinas</t>
  </si>
  <si>
    <t>Santa</t>
  </si>
  <si>
    <t>Lucía</t>
  </si>
  <si>
    <t>Santo</t>
  </si>
  <si>
    <t>Tomé</t>
  </si>
  <si>
    <t>Príncipe</t>
  </si>
  <si>
    <t>Senegal</t>
  </si>
  <si>
    <t>Serbia</t>
  </si>
  <si>
    <t>Seychelles</t>
  </si>
  <si>
    <t>Sierra</t>
  </si>
  <si>
    <t>Leona</t>
  </si>
  <si>
    <t>Singapur</t>
  </si>
  <si>
    <t>Siria</t>
  </si>
  <si>
    <t>Somalia</t>
  </si>
  <si>
    <t>Sri</t>
  </si>
  <si>
    <t>Lanka</t>
  </si>
  <si>
    <t>Suazilandia</t>
  </si>
  <si>
    <t>Sudán</t>
  </si>
  <si>
    <t>Suecia</t>
  </si>
  <si>
    <t>Suiza</t>
  </si>
  <si>
    <t>Surinam</t>
  </si>
  <si>
    <t>Tailandia</t>
  </si>
  <si>
    <t>Tanzania</t>
  </si>
  <si>
    <t>Tayikistán</t>
  </si>
  <si>
    <t>Timor</t>
  </si>
  <si>
    <t>Oriental</t>
  </si>
  <si>
    <t>Togo</t>
  </si>
  <si>
    <t>Tonga</t>
  </si>
  <si>
    <t>Trinidad</t>
  </si>
  <si>
    <t>Tobago</t>
  </si>
  <si>
    <t>Túnez</t>
  </si>
  <si>
    <t>Turkmenistán</t>
  </si>
  <si>
    <t>Turquía</t>
  </si>
  <si>
    <t>Tuvalu</t>
  </si>
  <si>
    <t>Ucrania</t>
  </si>
  <si>
    <t>Uganda</t>
  </si>
  <si>
    <t>Uruguay</t>
  </si>
  <si>
    <t>Uzbekistán</t>
  </si>
  <si>
    <t>Vanuatu</t>
  </si>
  <si>
    <t>Venezuela</t>
  </si>
  <si>
    <t>Vietnam</t>
  </si>
  <si>
    <t>Yemen</t>
  </si>
  <si>
    <t>Yibuti</t>
  </si>
  <si>
    <t>Zambia</t>
  </si>
  <si>
    <t>Zimbabue</t>
  </si>
  <si>
    <t>CERTIFICACIÓN EMITIDA POR RECURSO HUMANOS DEL TIEMPO LABORADO EN LA CAJA COSTARRICENSE DE SEGURO SOCIAL. LA MISMA DEBE INDICAR: 
• FECHA DE INGRESO A LA INSTITUCIÓN.
• CONDICIÓN DE NOMBRAMIENTO (INTERINO/ PROPIEDAD). 
• NÚMERO DE PLAZA Y PUESTO ACTUAL. 
• PERIODO DE VACACIONES Y SU SALDO ACTUAL. 
PARA LOS MÉDICOS ESPECIALISTAS DEBE TAMBIÉN DICHA CERTIFICACIÓN INDICAR PERMISOS SIN GOCE O CON GOCE E INCAPACIDADES, DEL PERIODO POSTERIOR A LA CONCLUSIÓN DE LA RESIDENCIA REALIZADA.</t>
  </si>
  <si>
    <r>
      <rPr>
        <b/>
        <u/>
        <sz val="8"/>
        <color theme="1"/>
        <rFont val="Arial"/>
        <family val="2"/>
      </rPr>
      <t xml:space="preserve">DECLARACIÓN JURADA DEL SOLICITANTE (AUTENTICADA POR NOTARIO PÚBLICO) QUE INDIQUE:
</t>
    </r>
    <r>
      <rPr>
        <sz val="8"/>
        <color theme="1"/>
        <rFont val="Arial"/>
        <family val="2"/>
      </rPr>
      <t>A) SI RECIBIRÁ O NO ALGÚN TIPO DE BENEFICIO ECONÓMICO POR PARTE DE UN ORGANISMO INTERNACIONAL, LA INSTITUCIÓN DONDE SE LLEVARÁ A CABO LA ACTIVIDAD ACADÉMICA U OTRO.
B) RECIBIRÁ PAGO POR SERVICIOS PROFESIONALES O ALGÚN OTRO TIPO DE AYUDA ECONÓMICA DURANTE EL PERIODO DE ESTUDIO, DETALLAR EL MONTO Y TIPO DE COMPROMISO ADQUIRIDO CON LA INSTANCIA QUE FINANCIA ESE PAGO.
C) HA RECIBIDO O NO ALGÚN BENEFICIO PARA ESTUDIO POR PARTE DE LA CCSS EN OTRO MOMENTO. 
D) SI LA CAPACITACIÓN SE REALICE ONLINE, INDICAR SI LA MISMA LA VA A REALIZAR DURANTE LA JORNADA LABORAL (CUANTAS HORAS POR DÍA Y CUANTOS DÍAS A LA SEMANA) O FUERA DE LA JORNADA LABORAL.</t>
    </r>
  </si>
  <si>
    <t>CÓDIGO DE ABOGADO</t>
  </si>
  <si>
    <t>REQUISITOS QUE DEBE APORTAR DE PARTE DE SU UNIDAD DE TRABAJO</t>
  </si>
  <si>
    <t>2. Recomiendan, autorizan y justifican el desarrollo de la actividad académica de acuerdo a la importancia y necesidad prevista a satisfacer en la unidad o servicio.</t>
  </si>
  <si>
    <t>3. Proceso de selección llevado a cabo para la selección del candidato (a) a formarse y/o capacitarse.</t>
  </si>
  <si>
    <t>4. Para personal interino, garantizar el cumplimiento contractual del  becado (a) una vez concluida la actividad académica. (En caso de no ser posible justificarlo ampliamente).</t>
  </si>
  <si>
    <t>5. Si se requiere sustituir en el puesto de trabajo al solicitante durante el periodo de la actividad académica, deberá indicar la estrategia interna que se aplicará para no afectar la prestación de los servicios o en su defecto justificar ampliamente para  valoración del caso ante las autoridades superiores.</t>
  </si>
  <si>
    <t>6. Compromiso de facilitar al funcionario las condiciones necesarias para ejecutar el plan de capacitación con el objetivo de transmitir los conocimientos aprendidos con el proceso académico objeto de la beca.</t>
  </si>
  <si>
    <t xml:space="preserve">7. Si la actividad académica es modalidad online, indicar si la misma se atenderá durante la jornada laboral, para lo cual debe indicar cuantas horas por día y cuantos días a la semana se autoriza de permiso con goce de salario, o de lo contrario indicar si la misma será atendida fuera de la jornada laboral.  </t>
  </si>
  <si>
    <t xml:space="preserve">
Oficio original suscrito por el Director del centro hospitalario y/o unidad de trabajo y de la Jefatura inmediata en el cual se indique:
 </t>
  </si>
  <si>
    <t>INDICAR NÚMERO DE OFICIO</t>
  </si>
  <si>
    <t>INFORMACIÓN DE QUIEN SOLICITA LA BECA</t>
  </si>
  <si>
    <t xml:space="preserve"> Fotocopia de la Cédula de Identidad ambos lados.</t>
  </si>
  <si>
    <t>Constancia de Salario del beneficiario (salario bruto y líquido)</t>
  </si>
  <si>
    <t>Certificación de historial crediticio (SUGEF).</t>
  </si>
  <si>
    <t>Copia de la última colilla de pago.</t>
  </si>
  <si>
    <t>Certificación de la cuenta cliente, para los casos que requieren como parte de la beca el pago de otros rubros adicionales al permiso con goce de salario.</t>
  </si>
  <si>
    <t>Constancia de salario que indique salario bruto y líquido</t>
  </si>
  <si>
    <t>Certificación de ingresos adicionales.</t>
  </si>
  <si>
    <t>Formulario datos personales de los fiadores</t>
  </si>
  <si>
    <t>PÓLIZAS Y SEGUROS REQUERIDOS</t>
  </si>
  <si>
    <t>TIPOS DE GARANTÍAS</t>
  </si>
  <si>
    <t>GARANTÍA HIPOTECARIA</t>
  </si>
  <si>
    <t>GARANTÍA FIDUCIARIA</t>
  </si>
  <si>
    <t>NÚMERO DE AVAL DEL DIAGNOSTICO Y CUANDO VENCE</t>
  </si>
  <si>
    <t>RESIDENTE</t>
  </si>
  <si>
    <t>ESPECIALISTA</t>
  </si>
  <si>
    <t>NECESITA AVAL DE REGULACIÓN</t>
  </si>
  <si>
    <t>LOS SIGUIENTES SON REQUISITOS INDIIPENSABLES PARA PODER DAR INICIO A LA REVISIÓN</t>
  </si>
  <si>
    <t>¿ES USTED RESIDENTE?</t>
  </si>
  <si>
    <t>¿CUENTA ADENDA AL CONTRATO DE RETRIBUCIÓN?</t>
  </si>
  <si>
    <t>AL NO CONTAR CON ALGUNO DE LOS REQUISITOS INDICADOS, DEBE DE SOLICITARLOS ANTES DE REALIZAR LA SOLICITUD DE SU BECA, DE LO CONTRARIO NO SE LE DARA TRÁMITE A SU SOLICITUD</t>
  </si>
  <si>
    <t>¿ES USTED ESPECIALISTA?</t>
  </si>
  <si>
    <t>¿CUENTA CON PRORROGA AL CONTRATO DE RESIDENCIA?</t>
  </si>
  <si>
    <t>¿CUENTA CON PRORROGA AL CONTRATO DE BENEFICIOS PARA ESTUDIO?</t>
  </si>
  <si>
    <t>CÁNCER</t>
  </si>
  <si>
    <t>TRANSPLANTE</t>
  </si>
  <si>
    <t>CARDIOLOGÍA</t>
  </si>
  <si>
    <t>ODONTOLOGÍA</t>
  </si>
  <si>
    <t>FIV</t>
  </si>
  <si>
    <t>PASANTÍA DE FARMACIA ONCOLÓGICA (CURSO EN COSTA RICA)</t>
  </si>
  <si>
    <t>DOCUMENTACIÓN PERSONAL</t>
  </si>
  <si>
    <t>¿PRESENTA FOTO?</t>
  </si>
  <si>
    <t>PRESENTA CURRICULUM.
EL CURICULUM DEBE INCLUIR TODAS LAS CAPACITACIONES QUE HA RECIBIDO, QUE ESTEN REALACIONES A LA SOLICITUD DE BECA, EN CASO DE NO HABER RECIBIDO NINGUNA, POR FAVOR INDICARLO.</t>
  </si>
  <si>
    <r>
      <rPr>
        <b/>
        <i/>
        <u/>
        <sz val="9"/>
        <color theme="1"/>
        <rFont val="Arial"/>
        <family val="2"/>
      </rPr>
      <t>Programa oficial</t>
    </r>
    <r>
      <rPr>
        <sz val="9"/>
        <color theme="1"/>
        <rFont val="Arial"/>
        <family val="2"/>
      </rPr>
      <t xml:space="preserve"> del curso, capacitación y/o formación académica a desarrollar, en idioma español.</t>
    </r>
  </si>
  <si>
    <r>
      <rPr>
        <b/>
        <i/>
        <u/>
        <sz val="9"/>
        <color theme="1"/>
        <rFont val="Arial"/>
        <family val="2"/>
      </rPr>
      <t>Póliza de Vida a favor de la Caja:</t>
    </r>
    <r>
      <rPr>
        <sz val="9"/>
        <color theme="1"/>
        <rFont val="Arial"/>
        <family val="2"/>
      </rPr>
      <t xml:space="preserve"> 
Aportar documento oficial emitido por una entidad aseguradora, en el que indique que el candidato a la beca, es sujeto para adquirir una póliza de vida a favor de la Caja por el monto total del beneficio que se otorgará en condición de beca, según lo establece el Reglamento de Capacitación y Formación de la Caja Costarricense de Seguro Social, en el artículo 63.
</t>
    </r>
  </si>
  <si>
    <r>
      <rPr>
        <b/>
        <u/>
        <sz val="9"/>
        <color theme="1"/>
        <rFont val="Arial"/>
        <family val="2"/>
      </rPr>
      <t>Seguro de viajero:</t>
    </r>
    <r>
      <rPr>
        <sz val="9"/>
        <color theme="1"/>
        <rFont val="Arial"/>
        <family val="2"/>
      </rPr>
      <t xml:space="preserve">
Según lo establece el Reglamento de Capacitación y Formación de la Caja Costarricense de Seguro Social en el artículo 63, los beneficiarios que realizan estudios en el exterior deben afiliarse a un seguro de gastos médicos. </t>
    </r>
    <r>
      <rPr>
        <b/>
        <u/>
        <sz val="9"/>
        <color theme="1"/>
        <rFont val="Arial"/>
        <family val="2"/>
      </rPr>
      <t xml:space="preserve">
</t>
    </r>
  </si>
  <si>
    <t>Antigua</t>
  </si>
  <si>
    <t>Barbuda</t>
  </si>
  <si>
    <t>Arabia</t>
  </si>
  <si>
    <t>Saudita</t>
  </si>
  <si>
    <t>España</t>
  </si>
  <si>
    <t>Estados</t>
  </si>
  <si>
    <t>Estonia</t>
  </si>
  <si>
    <t>Etiopía</t>
  </si>
  <si>
    <t>Filipinas</t>
  </si>
  <si>
    <t>184.</t>
  </si>
  <si>
    <t>185.</t>
  </si>
  <si>
    <t>186.</t>
  </si>
  <si>
    <t>187.</t>
  </si>
  <si>
    <t>188.</t>
  </si>
  <si>
    <t>189.</t>
  </si>
  <si>
    <t>190.</t>
  </si>
  <si>
    <t>191.</t>
  </si>
  <si>
    <t>192.</t>
  </si>
  <si>
    <t>193.</t>
  </si>
  <si>
    <t>194.</t>
  </si>
  <si>
    <t>CANTIDAD DE SEMANAS CON LAS QUE CUENTA ANTES DEL INCIO DE LA ACTIVIDAD</t>
  </si>
  <si>
    <t>¿ESTA EN CUMPLIMIENTO DE CONTRATO DE RTRIBUCIÓN? O ¿TIENE CONTRATO DE BENEFICIOS EL CUAL ESTE EN AUN EN CUMPLIMIENTO?</t>
  </si>
  <si>
    <t>EN EL CASO DE LA PÓLIZA DE VIDA, SE SUSCRIBE HASTA QUE LA BECA SEA APROBADA, YA QUE LA MISMA DEBE CONFECCIONARSE POR EL MONTO DEL PAGARÉ. MÁS SIN EMBARGO ES REQUISITO PARA PODER PAGARLE, POR LO QUE DEBE PRESENTARLA LO ANTES POSIBLE, UNA VEZ APROBADA SU BECA.</t>
  </si>
  <si>
    <t>EL SEGURO VIAJERO, ES UNO DE LOS BENEFICIOS QUE SE LE OTORGAN AL BECADO, PERO DEBE SUSCRIBIRLO ANTES DE SALIR DEL PAÍS Y EL DINERO LE SER´PIA REMBOLSADO CON EL PRIMER EPÓSITO DE LA BECA</t>
  </si>
  <si>
    <t xml:space="preserve">¿CUENTA CON PÓLIZA? </t>
  </si>
  <si>
    <t>COMPLETÓ LA SOLCITUD EN LÍNEA</t>
  </si>
  <si>
    <t>DEBE INDICAR Y APORTAR EL NÚMERO Y EL AVAL DEL OFICIO EMITIDO POR EL COORDINADOR DEL DIAGNOSTICO</t>
  </si>
  <si>
    <t xml:space="preserve">1. La actividad académica está debidamente identificada en el Diagnóstico de Capacitación y Formación del centro de trabajo y/o los elaborados para atender Proyectos Institucionales, avalados por CENDEISSS-CCSS y/o las instancias superiores (Indicar el número de página del Diagnóstico en que se encuentra la capacitación académica a desarrollar). Este requisito no aplica para los Médicos Residentes. </t>
  </si>
  <si>
    <t>CUIDADO PALIATIVO</t>
  </si>
  <si>
    <t>¿CUENTA CON AVAL DEL CONSEJO ASESOR DE POSGRADOS UCR?</t>
  </si>
  <si>
    <t>NO APLICA</t>
  </si>
  <si>
    <t>UNA VEZ CONCLUIDO ESTE FORMULARIO Y TENIENDO TODOS LOS DOCUMENTOS SOLICITADOS, POR FAVOR ENVIARLOS AL SIGUIENTE CORREO</t>
  </si>
  <si>
    <t>EL DIAGNOSTICO SE ENCUENTRA VIGENTE Y MUESTRA LA ACTIVIDAD ACADÉMICA</t>
  </si>
  <si>
    <t>FECHA EN QUE SUBIÓ LA SOLICITUD A LA OFICINA VIRTUAL</t>
  </si>
  <si>
    <t>DATOS DE FIADORES</t>
  </si>
  <si>
    <t>PRIEMER APELLIDO, SEGUNDO APELLIDO Y NOMBRE</t>
  </si>
  <si>
    <t>CORREO ELECTRÓNICO</t>
  </si>
  <si>
    <r>
      <rPr>
        <b/>
        <i/>
        <u/>
        <sz val="9"/>
        <color theme="1"/>
        <rFont val="Arial"/>
        <family val="2"/>
      </rPr>
      <t>Garantía Hipotecaria:</t>
    </r>
    <r>
      <rPr>
        <sz val="9"/>
        <color theme="1"/>
        <rFont val="Arial"/>
        <family val="2"/>
      </rPr>
      <t xml:space="preserve"> 
El solicitante debe presentar avaluó de la propiedad a hipotecar. Dicha propiedad una vez concluido el análisis de la misma, quedará hipotecada en primer grado a favor de la Caja,.
El costo del trámite de avaluó debe ser asumido por el solicitante.
El perito lo proporciona la Gerencia de Pensiones de la CCSS.
El monto a financiar es por el 80% del valor de la propiedad
</t>
    </r>
  </si>
  <si>
    <t>ecampieb@ccss.sa.cr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</si>
</sst>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0A]hh:mm:ss\ AM/PM;@"/>
    <numFmt numFmtId="165" formatCode="dd/mm/yyyy;@"/>
  </numFmts>
  <fonts count="35" x14ac:knownFonts="1">
    <font>
      <sz val="11"/>
      <color theme="1"/>
      <name val="Calibri"/>
      <family val="2"/>
      <scheme val="minor"/>
    </font>
    <font>
      <b/>
      <i/>
      <u/>
      <sz val="11"/>
      <color theme="1"/>
      <name val="Calibri"/>
      <family val="2"/>
      <scheme val="minor"/>
    </font>
    <font>
      <sz val="8"/>
      <color theme="1"/>
      <name val="Calibri"/>
      <family val="2"/>
      <scheme val="minor"/>
    </font>
    <font>
      <sz val="10"/>
      <color rgb="FFFF0000"/>
      <name val="Arial"/>
      <family val="2"/>
    </font>
    <font>
      <b/>
      <sz val="10"/>
      <color theme="1"/>
      <name val="Arial"/>
      <family val="2"/>
    </font>
    <font>
      <sz val="10"/>
      <color theme="1"/>
      <name val="Arial"/>
      <family val="2"/>
    </font>
    <font>
      <sz val="9"/>
      <color theme="1"/>
      <name val="Arial"/>
      <family val="2"/>
    </font>
    <font>
      <b/>
      <sz val="9"/>
      <color theme="1"/>
      <name val="Arial"/>
      <family val="2"/>
    </font>
    <font>
      <i/>
      <sz val="10"/>
      <color theme="1"/>
      <name val="Arial"/>
      <family val="2"/>
    </font>
    <font>
      <sz val="10"/>
      <name val="Arial"/>
      <family val="2"/>
    </font>
    <font>
      <sz val="7"/>
      <color theme="1"/>
      <name val="Arial"/>
      <family val="2"/>
    </font>
    <font>
      <sz val="8"/>
      <color theme="1"/>
      <name val="Arial"/>
      <family val="2"/>
    </font>
    <font>
      <b/>
      <sz val="8"/>
      <color theme="1"/>
      <name val="Arial"/>
      <family val="2"/>
    </font>
    <font>
      <b/>
      <i/>
      <u/>
      <sz val="8"/>
      <color theme="1"/>
      <name val="Arial"/>
      <family val="2"/>
    </font>
    <font>
      <b/>
      <u/>
      <sz val="8"/>
      <color theme="1"/>
      <name val="Arial"/>
      <family val="2"/>
    </font>
    <font>
      <b/>
      <i/>
      <u/>
      <sz val="10"/>
      <color theme="1"/>
      <name val="Arial"/>
      <family val="2"/>
    </font>
    <font>
      <b/>
      <i/>
      <u/>
      <sz val="9"/>
      <color theme="1"/>
      <name val="Arial"/>
      <family val="2"/>
    </font>
    <font>
      <b/>
      <i/>
      <u/>
      <sz val="11"/>
      <color rgb="FFFF0000"/>
      <name val="Calibri"/>
      <family val="2"/>
      <scheme val="minor"/>
    </font>
    <font>
      <b/>
      <sz val="7"/>
      <color theme="1"/>
      <name val="Arial"/>
      <family val="2"/>
    </font>
    <font>
      <b/>
      <sz val="10"/>
      <name val="Arial"/>
      <family val="2"/>
    </font>
    <font>
      <b/>
      <sz val="11"/>
      <color rgb="FF333333"/>
      <name val="Arial"/>
      <family val="2"/>
    </font>
    <font>
      <b/>
      <i/>
      <u/>
      <sz val="11"/>
      <color theme="1"/>
      <name val="Arial"/>
      <family val="2"/>
    </font>
    <font>
      <b/>
      <i/>
      <u/>
      <sz val="8"/>
      <color rgb="FFFF0000"/>
      <name val="Calibri"/>
      <family val="2"/>
      <scheme val="minor"/>
    </font>
    <font>
      <b/>
      <sz val="8"/>
      <color theme="1"/>
      <name val="Calibri"/>
      <family val="2"/>
      <scheme val="minor"/>
    </font>
    <font>
      <b/>
      <sz val="12"/>
      <color theme="1"/>
      <name val="Calibri"/>
      <family val="2"/>
      <scheme val="minor"/>
    </font>
    <font>
      <b/>
      <i/>
      <u/>
      <sz val="10"/>
      <name val="Calibri"/>
      <family val="2"/>
      <scheme val="minor"/>
    </font>
    <font>
      <b/>
      <i/>
      <u/>
      <sz val="12"/>
      <name val="Calibri"/>
      <family val="2"/>
      <scheme val="minor"/>
    </font>
    <font>
      <b/>
      <sz val="10"/>
      <color theme="1"/>
      <name val="Calibri"/>
      <family val="2"/>
      <scheme val="minor"/>
    </font>
    <font>
      <b/>
      <sz val="12"/>
      <color theme="1"/>
      <name val="Arial"/>
      <family val="2"/>
    </font>
    <font>
      <i/>
      <sz val="9"/>
      <color theme="1"/>
      <name val="Arial"/>
      <family val="2"/>
    </font>
    <font>
      <b/>
      <u/>
      <sz val="9"/>
      <color theme="1"/>
      <name val="Arial"/>
      <family val="2"/>
    </font>
    <font>
      <b/>
      <sz val="9"/>
      <color indexed="81"/>
      <name val="Tahoma"/>
      <family val="2"/>
    </font>
    <font>
      <u/>
      <sz val="11"/>
      <color theme="10"/>
      <name val="Calibri"/>
      <family val="2"/>
      <scheme val="minor"/>
    </font>
    <font>
      <b/>
      <sz val="6"/>
      <color theme="1"/>
      <name val="Arial"/>
      <family val="2"/>
    </font>
    <font>
      <b/>
      <i/>
      <u/>
      <sz val="8"/>
      <color rgb="FF00B05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9"/>
        <bgColor indexed="64"/>
      </patternFill>
    </fill>
    <fill>
      <patternFill patternType="solid">
        <fgColor theme="2" tint="-0.249977111117893"/>
        <bgColor indexed="64"/>
      </patternFill>
    </fill>
    <fill>
      <patternFill patternType="solid">
        <fgColor theme="1"/>
        <bgColor indexed="64"/>
      </patternFill>
    </fill>
    <fill>
      <patternFill patternType="solid">
        <fgColor theme="4"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s>
  <cellStyleXfs count="2">
    <xf numFmtId="0" fontId="0" fillId="0" borderId="0"/>
    <xf numFmtId="0" fontId="32" fillId="0" borderId="0" applyNumberFormat="0" applyFill="0" applyBorder="0" applyAlignment="0" applyProtection="0"/>
  </cellStyleXfs>
  <cellXfs count="221">
    <xf numFmtId="0" fontId="0" fillId="0" borderId="0" xfId="0"/>
    <xf numFmtId="0" fontId="1" fillId="0" borderId="0" xfId="0" applyFont="1" applyAlignment="1">
      <alignment horizontal="center"/>
    </xf>
    <xf numFmtId="0" fontId="2" fillId="0" borderId="0" xfId="0" applyFont="1" applyAlignment="1">
      <alignment vertical="top"/>
    </xf>
    <xf numFmtId="0" fontId="5" fillId="0" borderId="0" xfId="0" applyFont="1"/>
    <xf numFmtId="0" fontId="8" fillId="0" borderId="5" xfId="0" applyFont="1" applyBorder="1" applyAlignment="1">
      <alignment horizontal="center"/>
    </xf>
    <xf numFmtId="14" fontId="5" fillId="0" borderId="5" xfId="0" applyNumberFormat="1" applyFont="1" applyBorder="1" applyAlignment="1">
      <alignment horizontal="center"/>
    </xf>
    <xf numFmtId="0" fontId="6" fillId="0" borderId="0" xfId="0" applyFont="1" applyAlignment="1">
      <alignment horizontal="center"/>
    </xf>
    <xf numFmtId="0" fontId="5" fillId="0" borderId="0" xfId="0" applyFont="1" applyAlignment="1">
      <alignment horizontal="center"/>
    </xf>
    <xf numFmtId="164" fontId="5" fillId="0" borderId="13" xfId="0" applyNumberFormat="1" applyFont="1" applyBorder="1" applyAlignment="1">
      <alignment horizontal="center"/>
    </xf>
    <xf numFmtId="0" fontId="11" fillId="0" borderId="1" xfId="0" applyFont="1" applyFill="1" applyBorder="1" applyAlignment="1">
      <alignment horizontal="justify" vertical="center" wrapText="1"/>
    </xf>
    <xf numFmtId="164" fontId="5" fillId="0" borderId="0" xfId="0" applyNumberFormat="1" applyFont="1" applyAlignment="1">
      <alignment horizontal="center"/>
    </xf>
    <xf numFmtId="0" fontId="17" fillId="0" borderId="0" xfId="0" applyFont="1" applyAlignment="1">
      <alignment horizontal="center" vertical="center"/>
    </xf>
    <xf numFmtId="1" fontId="1" fillId="0" borderId="0" xfId="0" applyNumberFormat="1" applyFont="1" applyAlignment="1">
      <alignment horizontal="center"/>
    </xf>
    <xf numFmtId="14" fontId="19" fillId="0" borderId="33" xfId="0" applyNumberFormat="1" applyFont="1" applyBorder="1" applyAlignment="1">
      <alignment horizontal="center"/>
    </xf>
    <xf numFmtId="14" fontId="19" fillId="0" borderId="34" xfId="0" applyNumberFormat="1" applyFont="1" applyBorder="1" applyAlignment="1">
      <alignment horizontal="center"/>
    </xf>
    <xf numFmtId="0" fontId="13" fillId="0" borderId="14"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13" fillId="7" borderId="28" xfId="0" applyFont="1" applyFill="1" applyBorder="1" applyAlignment="1">
      <alignment horizontal="center" vertical="center"/>
    </xf>
    <xf numFmtId="0" fontId="23" fillId="0" borderId="29"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29" xfId="0" applyFont="1" applyFill="1" applyBorder="1" applyAlignment="1">
      <alignment horizontal="center" vertical="center"/>
    </xf>
    <xf numFmtId="0" fontId="13" fillId="0" borderId="33" xfId="0" applyFont="1" applyFill="1" applyBorder="1" applyAlignment="1">
      <alignment horizontal="center" vertical="center"/>
    </xf>
    <xf numFmtId="2" fontId="1" fillId="0" borderId="0" xfId="0" applyNumberFormat="1" applyFont="1" applyAlignment="1">
      <alignment horizontal="center"/>
    </xf>
    <xf numFmtId="0" fontId="11" fillId="0" borderId="30" xfId="0" applyFont="1" applyFill="1" applyBorder="1" applyAlignment="1">
      <alignment horizontal="center" vertical="center" wrapText="1"/>
    </xf>
    <xf numFmtId="0" fontId="12" fillId="0" borderId="40" xfId="0" applyFont="1" applyFill="1" applyBorder="1" applyAlignment="1">
      <alignment horizontal="left" vertical="center"/>
    </xf>
    <xf numFmtId="0" fontId="12" fillId="0" borderId="21" xfId="0" applyFont="1" applyFill="1" applyBorder="1" applyAlignment="1">
      <alignment horizontal="left" vertical="center" wrapText="1"/>
    </xf>
    <xf numFmtId="0" fontId="12" fillId="0" borderId="21" xfId="0" applyFont="1" applyFill="1" applyBorder="1" applyAlignment="1">
      <alignment horizontal="left" vertical="center"/>
    </xf>
    <xf numFmtId="0" fontId="12" fillId="0" borderId="30" xfId="0" applyFont="1" applyFill="1" applyBorder="1" applyAlignment="1">
      <alignment horizontal="left" vertical="center"/>
    </xf>
    <xf numFmtId="0" fontId="11" fillId="0" borderId="20"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0" xfId="0" applyFont="1" applyFill="1" applyBorder="1" applyAlignment="1">
      <alignment horizontal="justify" vertical="center" wrapText="1"/>
    </xf>
    <xf numFmtId="0" fontId="6" fillId="0" borderId="39"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12" xfId="0" applyFont="1" applyBorder="1" applyAlignment="1">
      <alignment horizontal="justify" vertical="center" wrapText="1"/>
    </xf>
    <xf numFmtId="0" fontId="0" fillId="11" borderId="0" xfId="0" applyFill="1"/>
    <xf numFmtId="0" fontId="1" fillId="11" borderId="0" xfId="0" applyFont="1" applyFill="1" applyAlignment="1">
      <alignment horizontal="center"/>
    </xf>
    <xf numFmtId="0" fontId="2" fillId="11" borderId="0" xfId="0" applyFont="1" applyFill="1" applyAlignment="1">
      <alignment vertical="top"/>
    </xf>
    <xf numFmtId="0" fontId="5" fillId="11" borderId="0" xfId="0" applyFont="1" applyFill="1"/>
    <xf numFmtId="0" fontId="5" fillId="11" borderId="0" xfId="0" applyFont="1" applyFill="1" applyAlignment="1">
      <alignment horizontal="center"/>
    </xf>
    <xf numFmtId="0" fontId="0" fillId="11" borderId="0" xfId="0" applyFill="1" applyAlignment="1">
      <alignment horizontal="center"/>
    </xf>
    <xf numFmtId="0" fontId="2" fillId="0" borderId="0" xfId="0" applyFont="1" applyFill="1" applyAlignment="1">
      <alignment vertical="top"/>
    </xf>
    <xf numFmtId="0" fontId="0" fillId="0" borderId="0" xfId="0" applyFill="1"/>
    <xf numFmtId="0" fontId="0" fillId="0" borderId="0" xfId="0" applyFill="1" applyAlignment="1"/>
    <xf numFmtId="0" fontId="0" fillId="0" borderId="0" xfId="0" applyFill="1" applyAlignment="1">
      <alignment horizontal="center"/>
    </xf>
    <xf numFmtId="0" fontId="20" fillId="0" borderId="0" xfId="0" applyFont="1" applyAlignment="1">
      <alignment horizontal="left" vertical="center" wrapText="1" indent="1"/>
    </xf>
    <xf numFmtId="0" fontId="11" fillId="0" borderId="15" xfId="0" applyFont="1" applyFill="1" applyBorder="1" applyAlignment="1">
      <alignment horizontal="center" vertical="center"/>
    </xf>
    <xf numFmtId="0" fontId="13" fillId="0" borderId="1" xfId="0" applyFont="1" applyFill="1" applyBorder="1" applyAlignment="1">
      <alignment horizontal="center" vertical="center"/>
    </xf>
    <xf numFmtId="165" fontId="9" fillId="0" borderId="35" xfId="0" applyNumberFormat="1" applyFont="1" applyBorder="1" applyAlignment="1" applyProtection="1">
      <alignment horizontal="center"/>
      <protection locked="0"/>
    </xf>
    <xf numFmtId="0" fontId="11" fillId="0" borderId="20" xfId="0"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protection locked="0"/>
    </xf>
    <xf numFmtId="0" fontId="11" fillId="0" borderId="1" xfId="0" applyFont="1" applyFill="1" applyBorder="1" applyAlignment="1">
      <alignment vertical="center" wrapText="1"/>
    </xf>
    <xf numFmtId="0" fontId="11" fillId="0" borderId="20"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wrapText="1"/>
      <protection locked="0"/>
    </xf>
    <xf numFmtId="0" fontId="12" fillId="0" borderId="24" xfId="0" applyFont="1" applyFill="1" applyBorder="1" applyAlignment="1">
      <alignment horizontal="center" vertical="center" wrapText="1"/>
    </xf>
    <xf numFmtId="165" fontId="12" fillId="0" borderId="25" xfId="0" applyNumberFormat="1" applyFont="1" applyFill="1" applyBorder="1" applyAlignment="1" applyProtection="1">
      <alignment horizontal="center" vertical="center"/>
      <protection locked="0"/>
    </xf>
    <xf numFmtId="1" fontId="7" fillId="0" borderId="26" xfId="0" applyNumberFormat="1" applyFont="1" applyFill="1" applyBorder="1" applyAlignment="1">
      <alignment horizontal="center" vertical="center"/>
    </xf>
    <xf numFmtId="0" fontId="7" fillId="0" borderId="14" xfId="0" applyFont="1" applyFill="1" applyBorder="1" applyAlignment="1" applyProtection="1">
      <alignment horizontal="center" vertical="center"/>
      <protection locked="0"/>
    </xf>
    <xf numFmtId="0" fontId="7" fillId="0" borderId="15" xfId="0" applyFont="1" applyFill="1" applyBorder="1" applyAlignment="1">
      <alignment horizontal="center" vertical="center"/>
    </xf>
    <xf numFmtId="0" fontId="6" fillId="0" borderId="15" xfId="0" applyFont="1" applyFill="1" applyBorder="1" applyAlignment="1" applyProtection="1">
      <alignment horizontal="center" vertical="center"/>
      <protection locked="0"/>
    </xf>
    <xf numFmtId="0" fontId="7" fillId="0" borderId="15" xfId="0" applyFont="1" applyFill="1" applyBorder="1" applyAlignment="1">
      <alignment horizontal="center" vertical="center" wrapText="1"/>
    </xf>
    <xf numFmtId="0" fontId="16" fillId="0" borderId="16" xfId="0" applyFont="1" applyFill="1" applyBorder="1" applyAlignment="1" applyProtection="1">
      <alignment horizontal="center"/>
      <protection locked="0"/>
    </xf>
    <xf numFmtId="0" fontId="12" fillId="0" borderId="17"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wrapText="1"/>
      <protection locked="0"/>
    </xf>
    <xf numFmtId="0" fontId="12" fillId="0" borderId="9" xfId="0" applyFont="1" applyFill="1" applyBorder="1" applyAlignment="1" applyProtection="1">
      <alignment horizontal="center" vertical="center"/>
      <protection locked="0"/>
    </xf>
    <xf numFmtId="0" fontId="11" fillId="0" borderId="18" xfId="0" applyFont="1" applyFill="1" applyBorder="1" applyAlignment="1">
      <alignment horizontal="center" vertical="center" wrapText="1"/>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32" fillId="12" borderId="4" xfId="1" applyFill="1" applyBorder="1" applyAlignment="1">
      <alignment horizontal="center" vertical="center"/>
    </xf>
    <xf numFmtId="0" fontId="13" fillId="0" borderId="1" xfId="0" applyFont="1" applyFill="1" applyBorder="1" applyAlignment="1" applyProtection="1">
      <alignment horizontal="center"/>
      <protection locked="0"/>
    </xf>
    <xf numFmtId="0" fontId="12" fillId="0" borderId="1" xfId="0" applyFont="1" applyFill="1" applyBorder="1" applyAlignment="1" applyProtection="1">
      <alignment horizontal="center" vertical="center"/>
      <protection locked="0"/>
    </xf>
    <xf numFmtId="0" fontId="12" fillId="0" borderId="20" xfId="0" applyFont="1" applyFill="1" applyBorder="1" applyAlignment="1">
      <alignment vertical="center"/>
    </xf>
    <xf numFmtId="0" fontId="12" fillId="0" borderId="20"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22" fillId="0" borderId="50" xfId="0" applyFont="1" applyFill="1" applyBorder="1" applyAlignment="1">
      <alignment horizontal="center" vertical="center"/>
    </xf>
    <xf numFmtId="0" fontId="29" fillId="0" borderId="51" xfId="0" applyFont="1" applyFill="1" applyBorder="1" applyAlignment="1">
      <alignment horizontal="left" vertical="center" wrapText="1"/>
    </xf>
    <xf numFmtId="0" fontId="12" fillId="0" borderId="51" xfId="0" applyFont="1" applyFill="1" applyBorder="1" applyAlignment="1" applyProtection="1">
      <alignment horizontal="center" vertical="center"/>
      <protection locked="0"/>
    </xf>
    <xf numFmtId="0" fontId="22" fillId="0" borderId="1" xfId="0" applyFont="1" applyFill="1" applyBorder="1" applyAlignment="1">
      <alignment horizontal="center" vertical="center"/>
    </xf>
    <xf numFmtId="0" fontId="13" fillId="0" borderId="49" xfId="0" applyFont="1" applyFill="1" applyBorder="1" applyAlignment="1" applyProtection="1">
      <alignment horizontal="center"/>
      <protection locked="0"/>
    </xf>
    <xf numFmtId="0" fontId="33" fillId="0" borderId="49" xfId="0" applyFont="1" applyFill="1" applyBorder="1" applyAlignment="1">
      <alignment horizontal="left" vertical="center" wrapText="1"/>
    </xf>
    <xf numFmtId="0" fontId="33" fillId="0" borderId="21" xfId="0" applyFont="1" applyFill="1" applyBorder="1" applyAlignment="1" applyProtection="1">
      <alignment horizontal="center" wrapText="1"/>
      <protection locked="0"/>
    </xf>
    <xf numFmtId="0" fontId="33" fillId="0" borderId="20" xfId="0" applyFont="1" applyFill="1" applyBorder="1" applyAlignment="1" applyProtection="1">
      <alignment horizontal="center" wrapText="1"/>
      <protection locked="0"/>
    </xf>
    <xf numFmtId="0" fontId="33" fillId="0" borderId="21" xfId="0" applyFont="1" applyFill="1" applyBorder="1" applyAlignment="1" applyProtection="1">
      <alignment horizontal="center" wrapText="1"/>
    </xf>
    <xf numFmtId="0" fontId="29" fillId="0" borderId="49" xfId="0" applyFont="1" applyFill="1" applyBorder="1" applyAlignment="1">
      <alignment horizontal="center" vertical="center" wrapText="1"/>
    </xf>
    <xf numFmtId="0" fontId="34" fillId="0" borderId="49" xfId="0" applyFont="1" applyFill="1" applyBorder="1" applyAlignment="1">
      <alignment horizontal="center" vertical="center"/>
    </xf>
    <xf numFmtId="0" fontId="33" fillId="0" borderId="1" xfId="0" applyFont="1" applyFill="1" applyBorder="1" applyAlignment="1" applyProtection="1">
      <alignment horizontal="left" wrapText="1"/>
      <protection locked="0"/>
    </xf>
    <xf numFmtId="0" fontId="18" fillId="0" borderId="52" xfId="0" applyFont="1" applyFill="1" applyBorder="1" applyAlignment="1" applyProtection="1">
      <alignment horizontal="center" wrapText="1"/>
      <protection locked="0"/>
    </xf>
    <xf numFmtId="0" fontId="33" fillId="0" borderId="55" xfId="0" applyFont="1" applyFill="1" applyBorder="1" applyAlignment="1" applyProtection="1">
      <alignment horizontal="center" wrapText="1"/>
      <protection locked="0"/>
    </xf>
    <xf numFmtId="0" fontId="26" fillId="8" borderId="2" xfId="0" applyFont="1" applyFill="1" applyBorder="1" applyAlignment="1">
      <alignment horizontal="center" vertical="center"/>
    </xf>
    <xf numFmtId="0" fontId="26" fillId="8" borderId="3" xfId="0" applyFont="1" applyFill="1" applyBorder="1" applyAlignment="1">
      <alignment horizontal="center" vertical="center"/>
    </xf>
    <xf numFmtId="0" fontId="26" fillId="8" borderId="4" xfId="0" applyFont="1" applyFill="1" applyBorder="1" applyAlignment="1">
      <alignment horizontal="center" vertic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12" fillId="0" borderId="56"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0" fillId="0" borderId="40"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1" xfId="0" applyFont="1" applyFill="1" applyBorder="1" applyAlignment="1" applyProtection="1">
      <alignment horizontal="center"/>
      <protection locked="0"/>
    </xf>
    <xf numFmtId="0" fontId="13" fillId="0" borderId="9" xfId="0" applyFont="1" applyFill="1" applyBorder="1" applyAlignment="1" applyProtection="1">
      <alignment horizontal="center"/>
      <protection locked="0"/>
    </xf>
    <xf numFmtId="0" fontId="18" fillId="0" borderId="52" xfId="0" applyFont="1" applyFill="1" applyBorder="1" applyAlignment="1">
      <alignment horizontal="center" vertical="center" wrapText="1"/>
    </xf>
    <xf numFmtId="0" fontId="13" fillId="0" borderId="51" xfId="0" applyFont="1" applyFill="1" applyBorder="1" applyAlignment="1" applyProtection="1">
      <alignment horizontal="center"/>
      <protection locked="0"/>
    </xf>
    <xf numFmtId="0" fontId="13" fillId="0" borderId="53" xfId="0" applyFont="1" applyFill="1" applyBorder="1" applyAlignment="1" applyProtection="1">
      <alignment horizontal="center"/>
      <protection locked="0"/>
    </xf>
    <xf numFmtId="0" fontId="25" fillId="9" borderId="28" xfId="0" applyFont="1" applyFill="1" applyBorder="1" applyAlignment="1">
      <alignment horizontal="center" vertical="center"/>
    </xf>
    <xf numFmtId="0" fontId="25" fillId="9" borderId="0" xfId="0" applyFont="1" applyFill="1" applyBorder="1" applyAlignment="1">
      <alignment horizontal="center" vertical="center"/>
    </xf>
    <xf numFmtId="0" fontId="25" fillId="8" borderId="23" xfId="0" applyFont="1" applyFill="1" applyBorder="1" applyAlignment="1">
      <alignment horizontal="center" vertical="center"/>
    </xf>
    <xf numFmtId="0" fontId="25" fillId="8" borderId="5" xfId="0" applyFont="1" applyFill="1" applyBorder="1" applyAlignment="1">
      <alignment horizontal="center" vertical="center"/>
    </xf>
    <xf numFmtId="0" fontId="25" fillId="8" borderId="22" xfId="0" applyFont="1" applyFill="1" applyBorder="1" applyAlignment="1">
      <alignment horizontal="center" vertical="center"/>
    </xf>
    <xf numFmtId="0" fontId="18" fillId="0" borderId="43" xfId="0" applyFont="1" applyFill="1" applyBorder="1" applyAlignment="1">
      <alignment horizontal="center" vertical="center" wrapText="1"/>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8" fillId="0" borderId="15"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3" fillId="0" borderId="15" xfId="0" applyFont="1" applyFill="1" applyBorder="1" applyAlignment="1" applyProtection="1">
      <alignment horizontal="center"/>
      <protection locked="0"/>
    </xf>
    <xf numFmtId="0" fontId="13" fillId="0" borderId="16" xfId="0" applyFont="1" applyFill="1" applyBorder="1" applyAlignment="1" applyProtection="1">
      <alignment horizontal="center"/>
      <protection locked="0"/>
    </xf>
    <xf numFmtId="0" fontId="13" fillId="0" borderId="10"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0" fontId="25" fillId="5" borderId="6"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28" xfId="0" applyFont="1" applyBorder="1" applyAlignment="1">
      <alignment horizontal="center" vertical="top"/>
    </xf>
    <xf numFmtId="0" fontId="2" fillId="0" borderId="0" xfId="0" applyFont="1" applyBorder="1" applyAlignment="1">
      <alignment horizontal="center" vertical="top"/>
    </xf>
    <xf numFmtId="0" fontId="2" fillId="0" borderId="32" xfId="0" applyFont="1" applyBorder="1" applyAlignment="1">
      <alignment horizontal="center" vertical="top"/>
    </xf>
    <xf numFmtId="0" fontId="2" fillId="0" borderId="23" xfId="0" applyFont="1" applyBorder="1" applyAlignment="1">
      <alignment horizontal="center" vertical="top"/>
    </xf>
    <xf numFmtId="0" fontId="2" fillId="0" borderId="5" xfId="0" applyFont="1" applyBorder="1" applyAlignment="1">
      <alignment horizontal="center" vertical="top"/>
    </xf>
    <xf numFmtId="0" fontId="2" fillId="0" borderId="22" xfId="0" applyFont="1" applyBorder="1" applyAlignment="1">
      <alignment horizontal="center" vertical="top"/>
    </xf>
    <xf numFmtId="0" fontId="12" fillId="0" borderId="1" xfId="0" applyFont="1" applyFill="1" applyBorder="1" applyAlignment="1">
      <alignment horizontal="center" vertical="center"/>
    </xf>
    <xf numFmtId="0" fontId="13" fillId="0" borderId="1" xfId="0" applyFont="1" applyFill="1" applyBorder="1" applyAlignment="1" applyProtection="1">
      <alignment horizontal="center" vertical="center"/>
      <protection locked="0"/>
    </xf>
    <xf numFmtId="0" fontId="9" fillId="0" borderId="33"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33"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35" xfId="0" applyFont="1" applyBorder="1" applyAlignment="1" applyProtection="1">
      <alignment horizontal="center"/>
      <protection locked="0"/>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165" fontId="9" fillId="0" borderId="34" xfId="0" applyNumberFormat="1" applyFont="1" applyBorder="1" applyAlignment="1" applyProtection="1">
      <alignment horizontal="center"/>
      <protection locked="0"/>
    </xf>
    <xf numFmtId="165" fontId="9" fillId="0" borderId="39" xfId="0" applyNumberFormat="1" applyFont="1" applyBorder="1" applyAlignment="1" applyProtection="1">
      <alignment horizontal="center"/>
      <protection locked="0"/>
    </xf>
    <xf numFmtId="0" fontId="9" fillId="0" borderId="36" xfId="0" applyFont="1" applyBorder="1" applyAlignment="1" applyProtection="1">
      <alignment horizontal="center"/>
      <protection locked="0"/>
    </xf>
    <xf numFmtId="0" fontId="9" fillId="0" borderId="37" xfId="0" applyFont="1" applyBorder="1" applyAlignment="1" applyProtection="1">
      <alignment horizontal="center"/>
      <protection locked="0"/>
    </xf>
    <xf numFmtId="0" fontId="9" fillId="0" borderId="38" xfId="0" applyFont="1" applyBorder="1" applyAlignment="1" applyProtection="1">
      <alignment horizontal="center"/>
      <protection locked="0"/>
    </xf>
    <xf numFmtId="0" fontId="12" fillId="0" borderId="2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28" fillId="8" borderId="2" xfId="0" applyFont="1" applyFill="1" applyBorder="1" applyAlignment="1">
      <alignment horizontal="center" vertical="center"/>
    </xf>
    <xf numFmtId="0" fontId="28" fillId="8" borderId="3" xfId="0" applyFont="1" applyFill="1" applyBorder="1" applyAlignment="1">
      <alignment horizontal="center" vertical="center"/>
    </xf>
    <xf numFmtId="0" fontId="28" fillId="8" borderId="4" xfId="0" applyFont="1" applyFill="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16" fillId="5" borderId="2" xfId="0" applyFont="1" applyFill="1" applyBorder="1" applyAlignment="1">
      <alignment horizontal="center"/>
    </xf>
    <xf numFmtId="0" fontId="16" fillId="5" borderId="3" xfId="0" applyFont="1" applyFill="1" applyBorder="1" applyAlignment="1">
      <alignment horizontal="center"/>
    </xf>
    <xf numFmtId="0" fontId="16" fillId="5" borderId="4" xfId="0" applyFont="1" applyFill="1" applyBorder="1" applyAlignment="1">
      <alignment horizontal="center"/>
    </xf>
    <xf numFmtId="0" fontId="16" fillId="4" borderId="23"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22" xfId="0" applyFont="1" applyFill="1" applyBorder="1" applyAlignment="1">
      <alignment horizontal="center" vertical="center"/>
    </xf>
    <xf numFmtId="0" fontId="0" fillId="0" borderId="0" xfId="0" applyBorder="1" applyAlignment="1">
      <alignment horizontal="center" vertical="center"/>
    </xf>
    <xf numFmtId="0" fontId="21" fillId="7" borderId="0"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15" fillId="7" borderId="29" xfId="0" applyFont="1" applyFill="1" applyBorder="1" applyAlignment="1">
      <alignment horizontal="center" vertical="center"/>
    </xf>
    <xf numFmtId="0" fontId="15" fillId="7" borderId="31" xfId="0" applyFont="1" applyFill="1" applyBorder="1" applyAlignment="1">
      <alignment horizontal="center" vertical="center"/>
    </xf>
    <xf numFmtId="0" fontId="15" fillId="7" borderId="27"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46" xfId="0" applyFont="1" applyFill="1" applyBorder="1" applyAlignment="1">
      <alignment horizontal="center" vertical="center"/>
    </xf>
    <xf numFmtId="0" fontId="24" fillId="3" borderId="47" xfId="0" applyFont="1" applyFill="1" applyBorder="1" applyAlignment="1">
      <alignment horizontal="center" vertical="center"/>
    </xf>
    <xf numFmtId="0" fontId="24" fillId="3" borderId="48"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7" fillId="0" borderId="6"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23"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22" xfId="0" applyFont="1" applyFill="1" applyBorder="1" applyAlignment="1" applyProtection="1">
      <alignment horizontal="left" vertical="top" wrapText="1"/>
      <protection locked="0"/>
    </xf>
    <xf numFmtId="0" fontId="0" fillId="0" borderId="0" xfId="0" applyBorder="1" applyAlignment="1">
      <alignment horizontal="center"/>
    </xf>
    <xf numFmtId="0" fontId="13" fillId="0" borderId="6"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3" fillId="0" borderId="24" xfId="0" applyFont="1" applyFill="1" applyBorder="1" applyAlignment="1">
      <alignment horizontal="center" vertical="center"/>
    </xf>
    <xf numFmtId="0" fontId="13" fillId="0" borderId="44"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3" fillId="0" borderId="15"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10" borderId="29" xfId="0" applyFont="1" applyFill="1" applyBorder="1" applyAlignment="1">
      <alignment horizontal="center" vertical="center"/>
    </xf>
    <xf numFmtId="0" fontId="13" fillId="10" borderId="31" xfId="0" applyFont="1" applyFill="1" applyBorder="1" applyAlignment="1">
      <alignment horizontal="center" vertical="center"/>
    </xf>
    <xf numFmtId="0" fontId="13" fillId="10" borderId="27" xfId="0" applyFont="1" applyFill="1" applyBorder="1" applyAlignment="1">
      <alignment horizontal="center" vertical="center"/>
    </xf>
    <xf numFmtId="0" fontId="12" fillId="0" borderId="40" xfId="0"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protection locked="0"/>
    </xf>
    <xf numFmtId="0" fontId="25" fillId="5" borderId="2"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4" xfId="0" applyFont="1" applyFill="1" applyBorder="1" applyAlignment="1">
      <alignment horizontal="center" vertical="center"/>
    </xf>
  </cellXfs>
  <cellStyles count="2">
    <cellStyle name="Hipervínculo" xfId="1" builtinId="8"/>
    <cellStyle name="Normal"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134936</xdr:colOff>
      <xdr:row>0</xdr:row>
      <xdr:rowOff>76200</xdr:rowOff>
    </xdr:from>
    <xdr:to>
      <xdr:col>1</xdr:col>
      <xdr:colOff>591184</xdr:colOff>
      <xdr:row>2</xdr:row>
      <xdr:rowOff>170498</xdr:rowOff>
    </xdr:to>
    <xdr:pic>
      <xdr:nvPicPr>
        <xdr:cNvPr id="2" name="2 Imagen">
          <a:extLst>
            <a:ext uri="{FF2B5EF4-FFF2-40B4-BE49-F238E27FC236}">
              <a16:creationId xmlns:a16="http://schemas.microsoft.com/office/drawing/2014/main" id="{6800DFE0-C886-48BF-8240-EA1DB2D05DD9}"/>
            </a:ext>
          </a:extLst>
        </xdr:cNvPr>
        <xdr:cNvPicPr/>
      </xdr:nvPicPr>
      <xdr:blipFill>
        <a:blip xmlns:r="http://schemas.openxmlformats.org/officeDocument/2006/relationships" r:embed="rId1" cstate="print"/>
        <a:srcRect/>
        <a:stretch>
          <a:fillRect/>
        </a:stretch>
      </xdr:blipFill>
      <xdr:spPr bwMode="auto">
        <a:xfrm>
          <a:off x="592136" y="76200"/>
          <a:ext cx="442913" cy="471488"/>
        </a:xfrm>
        <a:prstGeom prst="rect">
          <a:avLst/>
        </a:prstGeom>
        <a:noFill/>
        <a:ln w="9525">
          <a:noFill/>
          <a:miter lim="800000"/>
          <a:headEnd/>
          <a:tailEnd/>
        </a:ln>
      </xdr:spPr>
    </xdr:pic>
    <xdr:clientData/>
  </xdr:twoCellAnchor>
  <xdr:twoCellAnchor editAs="oneCell">
    <xdr:from>
      <xdr:col>1</xdr:col>
      <xdr:colOff>637198</xdr:colOff>
      <xdr:row>0</xdr:row>
      <xdr:rowOff>111736</xdr:rowOff>
    </xdr:from>
    <xdr:to>
      <xdr:col>2</xdr:col>
      <xdr:colOff>1694863</xdr:colOff>
      <xdr:row>2</xdr:row>
      <xdr:rowOff>92051</xdr:rowOff>
    </xdr:to>
    <xdr:pic>
      <xdr:nvPicPr>
        <xdr:cNvPr id="3" name="Picture 2">
          <a:extLst>
            <a:ext uri="{FF2B5EF4-FFF2-40B4-BE49-F238E27FC236}">
              <a16:creationId xmlns:a16="http://schemas.microsoft.com/office/drawing/2014/main" id="{DDB81CD3-4CA0-49C9-93A1-E2B17A5E29D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94398" y="111736"/>
          <a:ext cx="5344501" cy="365125"/>
        </a:xfrm>
        <a:prstGeom prst="rect">
          <a:avLst/>
        </a:prstGeom>
        <a:noFill/>
      </xdr:spPr>
    </xdr:pic>
    <xdr:clientData/>
  </xdr:twoCellAnchor>
  <xdr:twoCellAnchor>
    <xdr:from>
      <xdr:col>5</xdr:col>
      <xdr:colOff>257176</xdr:colOff>
      <xdr:row>14</xdr:row>
      <xdr:rowOff>9524</xdr:rowOff>
    </xdr:from>
    <xdr:to>
      <xdr:col>5</xdr:col>
      <xdr:colOff>942976</xdr:colOff>
      <xdr:row>14</xdr:row>
      <xdr:rowOff>161925</xdr:rowOff>
    </xdr:to>
    <xdr:sp macro="" textlink="">
      <xdr:nvSpPr>
        <xdr:cNvPr id="4" name="CuadroTexto 3">
          <a:extLst>
            <a:ext uri="{FF2B5EF4-FFF2-40B4-BE49-F238E27FC236}">
              <a16:creationId xmlns:a16="http://schemas.microsoft.com/office/drawing/2014/main" id="{8848E79C-8852-45B1-B353-5AAC77D1F2F8}"/>
            </a:ext>
          </a:extLst>
        </xdr:cNvPr>
        <xdr:cNvSpPr txBox="1"/>
      </xdr:nvSpPr>
      <xdr:spPr>
        <a:xfrm>
          <a:off x="9124951" y="3343274"/>
          <a:ext cx="685800" cy="152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800"/>
            <a:t># DE AVAL</a:t>
          </a:r>
        </a:p>
      </xdr:txBody>
    </xdr:sp>
    <xdr:clientData/>
  </xdr:twoCellAnchor>
  <xdr:twoCellAnchor>
    <xdr:from>
      <xdr:col>6</xdr:col>
      <xdr:colOff>19050</xdr:colOff>
      <xdr:row>14</xdr:row>
      <xdr:rowOff>19048</xdr:rowOff>
    </xdr:from>
    <xdr:to>
      <xdr:col>6</xdr:col>
      <xdr:colOff>1276350</xdr:colOff>
      <xdr:row>14</xdr:row>
      <xdr:rowOff>209549</xdr:rowOff>
    </xdr:to>
    <xdr:sp macro="" textlink="">
      <xdr:nvSpPr>
        <xdr:cNvPr id="5" name="CuadroTexto 4">
          <a:extLst>
            <a:ext uri="{FF2B5EF4-FFF2-40B4-BE49-F238E27FC236}">
              <a16:creationId xmlns:a16="http://schemas.microsoft.com/office/drawing/2014/main" id="{0494FDC2-9563-4EEC-963E-647A4A492911}"/>
            </a:ext>
          </a:extLst>
        </xdr:cNvPr>
        <xdr:cNvSpPr txBox="1"/>
      </xdr:nvSpPr>
      <xdr:spPr>
        <a:xfrm>
          <a:off x="10134600" y="3352798"/>
          <a:ext cx="1257300" cy="190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800"/>
            <a:t>FECHA</a:t>
          </a:r>
          <a:r>
            <a:rPr lang="es-CR" sz="800" baseline="0"/>
            <a:t> DE VENCIMIENTO</a:t>
          </a:r>
          <a:endParaRPr lang="es-CR" sz="800"/>
        </a:p>
      </xdr:txBody>
    </xdr:sp>
    <xdr:clientData/>
  </xdr:twoCellAnchor>
  <xdr:twoCellAnchor>
    <xdr:from>
      <xdr:col>4</xdr:col>
      <xdr:colOff>14653</xdr:colOff>
      <xdr:row>54</xdr:row>
      <xdr:rowOff>7327</xdr:rowOff>
    </xdr:from>
    <xdr:to>
      <xdr:col>4</xdr:col>
      <xdr:colOff>476250</xdr:colOff>
      <xdr:row>54</xdr:row>
      <xdr:rowOff>124558</xdr:rowOff>
    </xdr:to>
    <xdr:sp macro="" textlink="">
      <xdr:nvSpPr>
        <xdr:cNvPr id="8" name="CuadroTexto 7">
          <a:extLst>
            <a:ext uri="{FF2B5EF4-FFF2-40B4-BE49-F238E27FC236}">
              <a16:creationId xmlns:a16="http://schemas.microsoft.com/office/drawing/2014/main" id="{0667242C-25EC-4CC6-ACE7-EC7ED8B63AC4}"/>
            </a:ext>
          </a:extLst>
        </xdr:cNvPr>
        <xdr:cNvSpPr txBox="1"/>
      </xdr:nvSpPr>
      <xdr:spPr>
        <a:xfrm>
          <a:off x="7554057" y="25263231"/>
          <a:ext cx="461597" cy="11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R" sz="600"/>
            <a:t>CÉDULA</a:t>
          </a:r>
        </a:p>
      </xdr:txBody>
    </xdr:sp>
    <xdr:clientData/>
  </xdr:twoCellAnchor>
  <xdr:twoCellAnchor>
    <xdr:from>
      <xdr:col>5</xdr:col>
      <xdr:colOff>1018442</xdr:colOff>
      <xdr:row>54</xdr:row>
      <xdr:rowOff>109903</xdr:rowOff>
    </xdr:from>
    <xdr:to>
      <xdr:col>5</xdr:col>
      <xdr:colOff>1208942</xdr:colOff>
      <xdr:row>54</xdr:row>
      <xdr:rowOff>161192</xdr:rowOff>
    </xdr:to>
    <xdr:sp macro="" textlink="">
      <xdr:nvSpPr>
        <xdr:cNvPr id="9" name="Flecha: a la derecha 8">
          <a:extLst>
            <a:ext uri="{FF2B5EF4-FFF2-40B4-BE49-F238E27FC236}">
              <a16:creationId xmlns:a16="http://schemas.microsoft.com/office/drawing/2014/main" id="{37F19DE8-EA24-435A-BF18-AC63DFEB396A}"/>
            </a:ext>
          </a:extLst>
        </xdr:cNvPr>
        <xdr:cNvSpPr/>
      </xdr:nvSpPr>
      <xdr:spPr>
        <a:xfrm>
          <a:off x="9825404" y="25365807"/>
          <a:ext cx="190500" cy="5128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xdr:col>
      <xdr:colOff>73269</xdr:colOff>
      <xdr:row>55</xdr:row>
      <xdr:rowOff>14654</xdr:rowOff>
    </xdr:from>
    <xdr:to>
      <xdr:col>1</xdr:col>
      <xdr:colOff>3663463</xdr:colOff>
      <xdr:row>55</xdr:row>
      <xdr:rowOff>168520</xdr:rowOff>
    </xdr:to>
    <xdr:sp macro="" textlink="">
      <xdr:nvSpPr>
        <xdr:cNvPr id="11" name="CuadroTexto 10">
          <a:extLst>
            <a:ext uri="{FF2B5EF4-FFF2-40B4-BE49-F238E27FC236}">
              <a16:creationId xmlns:a16="http://schemas.microsoft.com/office/drawing/2014/main" id="{FB5722C7-AAF4-4E3F-9B96-5F73442FE3DA}"/>
            </a:ext>
          </a:extLst>
        </xdr:cNvPr>
        <xdr:cNvSpPr txBox="1"/>
      </xdr:nvSpPr>
      <xdr:spPr>
        <a:xfrm>
          <a:off x="527538" y="25534327"/>
          <a:ext cx="3590194" cy="153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R" sz="800"/>
            <a:t>DIRECCIÓN EXACTA, PROVINCIA, CANTÓN Y DISTRITO, Y OTRAS SEÑAS</a:t>
          </a:r>
        </a:p>
      </xdr:txBody>
    </xdr:sp>
    <xdr:clientData/>
  </xdr:twoCellAnchor>
  <xdr:twoCellAnchor>
    <xdr:from>
      <xdr:col>1</xdr:col>
      <xdr:colOff>3480287</xdr:colOff>
      <xdr:row>55</xdr:row>
      <xdr:rowOff>21980</xdr:rowOff>
    </xdr:from>
    <xdr:to>
      <xdr:col>1</xdr:col>
      <xdr:colOff>3553558</xdr:colOff>
      <xdr:row>55</xdr:row>
      <xdr:rowOff>161191</xdr:rowOff>
    </xdr:to>
    <xdr:sp macro="" textlink="">
      <xdr:nvSpPr>
        <xdr:cNvPr id="12" name="Flecha: a la derecha 11">
          <a:extLst>
            <a:ext uri="{FF2B5EF4-FFF2-40B4-BE49-F238E27FC236}">
              <a16:creationId xmlns:a16="http://schemas.microsoft.com/office/drawing/2014/main" id="{C73953C7-F6FF-4565-A2A1-0ABDED7EAD3C}"/>
            </a:ext>
          </a:extLst>
        </xdr:cNvPr>
        <xdr:cNvSpPr/>
      </xdr:nvSpPr>
      <xdr:spPr>
        <a:xfrm rot="5400000">
          <a:off x="3901586" y="25574623"/>
          <a:ext cx="139211" cy="732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3</xdr:col>
      <xdr:colOff>73270</xdr:colOff>
      <xdr:row>55</xdr:row>
      <xdr:rowOff>14654</xdr:rowOff>
    </xdr:from>
    <xdr:to>
      <xdr:col>3</xdr:col>
      <xdr:colOff>893886</xdr:colOff>
      <xdr:row>55</xdr:row>
      <xdr:rowOff>190500</xdr:rowOff>
    </xdr:to>
    <xdr:sp macro="" textlink="">
      <xdr:nvSpPr>
        <xdr:cNvPr id="14" name="CuadroTexto 13">
          <a:extLst>
            <a:ext uri="{FF2B5EF4-FFF2-40B4-BE49-F238E27FC236}">
              <a16:creationId xmlns:a16="http://schemas.microsoft.com/office/drawing/2014/main" id="{2CB20D22-2D71-414F-95C8-91A205796BE0}"/>
            </a:ext>
          </a:extLst>
        </xdr:cNvPr>
        <xdr:cNvSpPr txBox="1"/>
      </xdr:nvSpPr>
      <xdr:spPr>
        <a:xfrm>
          <a:off x="6601558" y="25534327"/>
          <a:ext cx="820616" cy="17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TELÉFONO FIJO</a:t>
          </a:r>
        </a:p>
      </xdr:txBody>
    </xdr:sp>
    <xdr:clientData/>
  </xdr:twoCellAnchor>
  <xdr:twoCellAnchor>
    <xdr:from>
      <xdr:col>2</xdr:col>
      <xdr:colOff>337038</xdr:colOff>
      <xdr:row>55</xdr:row>
      <xdr:rowOff>14653</xdr:rowOff>
    </xdr:from>
    <xdr:to>
      <xdr:col>2</xdr:col>
      <xdr:colOff>1428750</xdr:colOff>
      <xdr:row>55</xdr:row>
      <xdr:rowOff>197826</xdr:rowOff>
    </xdr:to>
    <xdr:sp macro="" textlink="">
      <xdr:nvSpPr>
        <xdr:cNvPr id="15" name="CuadroTexto 14">
          <a:extLst>
            <a:ext uri="{FF2B5EF4-FFF2-40B4-BE49-F238E27FC236}">
              <a16:creationId xmlns:a16="http://schemas.microsoft.com/office/drawing/2014/main" id="{13DBC96B-60B0-4AA2-B000-8C8C6EABF92C}"/>
            </a:ext>
          </a:extLst>
        </xdr:cNvPr>
        <xdr:cNvSpPr txBox="1"/>
      </xdr:nvSpPr>
      <xdr:spPr>
        <a:xfrm>
          <a:off x="5084884" y="25534326"/>
          <a:ext cx="1091712" cy="183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TELÉFONO CELULAR</a:t>
          </a:r>
        </a:p>
      </xdr:txBody>
    </xdr:sp>
    <xdr:clientData/>
  </xdr:twoCellAnchor>
  <xdr:twoCellAnchor>
    <xdr:from>
      <xdr:col>5</xdr:col>
      <xdr:colOff>51288</xdr:colOff>
      <xdr:row>55</xdr:row>
      <xdr:rowOff>14654</xdr:rowOff>
    </xdr:from>
    <xdr:to>
      <xdr:col>5</xdr:col>
      <xdr:colOff>1186961</xdr:colOff>
      <xdr:row>55</xdr:row>
      <xdr:rowOff>205154</xdr:rowOff>
    </xdr:to>
    <xdr:sp macro="" textlink="">
      <xdr:nvSpPr>
        <xdr:cNvPr id="16" name="CuadroTexto 15">
          <a:extLst>
            <a:ext uri="{FF2B5EF4-FFF2-40B4-BE49-F238E27FC236}">
              <a16:creationId xmlns:a16="http://schemas.microsoft.com/office/drawing/2014/main" id="{E8F5F8D7-0B5D-4C9B-9B37-F0BE1366B8C0}"/>
            </a:ext>
          </a:extLst>
        </xdr:cNvPr>
        <xdr:cNvSpPr txBox="1"/>
      </xdr:nvSpPr>
      <xdr:spPr>
        <a:xfrm>
          <a:off x="8887557" y="25534327"/>
          <a:ext cx="1135673"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FECHA NACIMIENTO</a:t>
          </a:r>
        </a:p>
        <a:p>
          <a:pPr algn="l"/>
          <a:endParaRPr lang="es-CR" sz="800"/>
        </a:p>
      </xdr:txBody>
    </xdr:sp>
    <xdr:clientData/>
  </xdr:twoCellAnchor>
  <xdr:twoCellAnchor>
    <xdr:from>
      <xdr:col>6</xdr:col>
      <xdr:colOff>630115</xdr:colOff>
      <xdr:row>55</xdr:row>
      <xdr:rowOff>14654</xdr:rowOff>
    </xdr:from>
    <xdr:to>
      <xdr:col>6</xdr:col>
      <xdr:colOff>1516673</xdr:colOff>
      <xdr:row>55</xdr:row>
      <xdr:rowOff>234462</xdr:rowOff>
    </xdr:to>
    <xdr:sp macro="" textlink="">
      <xdr:nvSpPr>
        <xdr:cNvPr id="17" name="CuadroTexto 16">
          <a:extLst>
            <a:ext uri="{FF2B5EF4-FFF2-40B4-BE49-F238E27FC236}">
              <a16:creationId xmlns:a16="http://schemas.microsoft.com/office/drawing/2014/main" id="{3A953513-2A19-4010-BEAB-9136C190BCBD}"/>
            </a:ext>
          </a:extLst>
        </xdr:cNvPr>
        <xdr:cNvSpPr txBox="1"/>
      </xdr:nvSpPr>
      <xdr:spPr>
        <a:xfrm>
          <a:off x="10711961" y="25534327"/>
          <a:ext cx="886558" cy="219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NACIONALIDAD</a:t>
          </a:r>
        </a:p>
      </xdr:txBody>
    </xdr:sp>
    <xdr:clientData/>
  </xdr:twoCellAnchor>
  <xdr:twoCellAnchor>
    <xdr:from>
      <xdr:col>4</xdr:col>
      <xdr:colOff>271096</xdr:colOff>
      <xdr:row>55</xdr:row>
      <xdr:rowOff>7327</xdr:rowOff>
    </xdr:from>
    <xdr:to>
      <xdr:col>4</xdr:col>
      <xdr:colOff>1091712</xdr:colOff>
      <xdr:row>55</xdr:row>
      <xdr:rowOff>183173</xdr:rowOff>
    </xdr:to>
    <xdr:sp macro="" textlink="">
      <xdr:nvSpPr>
        <xdr:cNvPr id="18" name="CuadroTexto 17">
          <a:extLst>
            <a:ext uri="{FF2B5EF4-FFF2-40B4-BE49-F238E27FC236}">
              <a16:creationId xmlns:a16="http://schemas.microsoft.com/office/drawing/2014/main" id="{B0B6CE36-4595-4A57-BB10-5D2EAF65723D}"/>
            </a:ext>
          </a:extLst>
        </xdr:cNvPr>
        <xdr:cNvSpPr txBox="1"/>
      </xdr:nvSpPr>
      <xdr:spPr>
        <a:xfrm>
          <a:off x="7839808" y="25527000"/>
          <a:ext cx="820616" cy="17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ESTADO CIVIL</a:t>
          </a:r>
        </a:p>
        <a:p>
          <a:pPr algn="l"/>
          <a:endParaRPr lang="es-CR" sz="800"/>
        </a:p>
      </xdr:txBody>
    </xdr:sp>
    <xdr:clientData/>
  </xdr:twoCellAnchor>
  <xdr:twoCellAnchor>
    <xdr:from>
      <xdr:col>4</xdr:col>
      <xdr:colOff>14653</xdr:colOff>
      <xdr:row>56</xdr:row>
      <xdr:rowOff>7327</xdr:rowOff>
    </xdr:from>
    <xdr:to>
      <xdr:col>4</xdr:col>
      <xdr:colOff>476250</xdr:colOff>
      <xdr:row>56</xdr:row>
      <xdr:rowOff>124558</xdr:rowOff>
    </xdr:to>
    <xdr:sp macro="" textlink="">
      <xdr:nvSpPr>
        <xdr:cNvPr id="20" name="CuadroTexto 19">
          <a:extLst>
            <a:ext uri="{FF2B5EF4-FFF2-40B4-BE49-F238E27FC236}">
              <a16:creationId xmlns:a16="http://schemas.microsoft.com/office/drawing/2014/main" id="{09637E31-BEE2-4A29-9C9B-268BEE5B940A}"/>
            </a:ext>
          </a:extLst>
        </xdr:cNvPr>
        <xdr:cNvSpPr txBox="1"/>
      </xdr:nvSpPr>
      <xdr:spPr>
        <a:xfrm>
          <a:off x="7583365" y="25263231"/>
          <a:ext cx="461597" cy="11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R" sz="600"/>
            <a:t>CÉDULA</a:t>
          </a:r>
        </a:p>
      </xdr:txBody>
    </xdr:sp>
    <xdr:clientData/>
  </xdr:twoCellAnchor>
  <xdr:twoCellAnchor>
    <xdr:from>
      <xdr:col>5</xdr:col>
      <xdr:colOff>1018442</xdr:colOff>
      <xdr:row>56</xdr:row>
      <xdr:rowOff>109903</xdr:rowOff>
    </xdr:from>
    <xdr:to>
      <xdr:col>5</xdr:col>
      <xdr:colOff>1208942</xdr:colOff>
      <xdr:row>56</xdr:row>
      <xdr:rowOff>161192</xdr:rowOff>
    </xdr:to>
    <xdr:sp macro="" textlink="">
      <xdr:nvSpPr>
        <xdr:cNvPr id="21" name="Flecha: a la derecha 20">
          <a:extLst>
            <a:ext uri="{FF2B5EF4-FFF2-40B4-BE49-F238E27FC236}">
              <a16:creationId xmlns:a16="http://schemas.microsoft.com/office/drawing/2014/main" id="{5FD3DDCA-8A20-4AFC-AC17-6DF901479312}"/>
            </a:ext>
          </a:extLst>
        </xdr:cNvPr>
        <xdr:cNvSpPr/>
      </xdr:nvSpPr>
      <xdr:spPr>
        <a:xfrm>
          <a:off x="9854711" y="25365807"/>
          <a:ext cx="190500" cy="5128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xdr:col>
      <xdr:colOff>73269</xdr:colOff>
      <xdr:row>57</xdr:row>
      <xdr:rowOff>14654</xdr:rowOff>
    </xdr:from>
    <xdr:to>
      <xdr:col>1</xdr:col>
      <xdr:colOff>3663463</xdr:colOff>
      <xdr:row>57</xdr:row>
      <xdr:rowOff>168520</xdr:rowOff>
    </xdr:to>
    <xdr:sp macro="" textlink="">
      <xdr:nvSpPr>
        <xdr:cNvPr id="22" name="CuadroTexto 21">
          <a:extLst>
            <a:ext uri="{FF2B5EF4-FFF2-40B4-BE49-F238E27FC236}">
              <a16:creationId xmlns:a16="http://schemas.microsoft.com/office/drawing/2014/main" id="{FBB2160D-FEF4-45A7-8457-3BFF043EF5B1}"/>
            </a:ext>
          </a:extLst>
        </xdr:cNvPr>
        <xdr:cNvSpPr txBox="1"/>
      </xdr:nvSpPr>
      <xdr:spPr>
        <a:xfrm>
          <a:off x="527538" y="25534327"/>
          <a:ext cx="3590194" cy="153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R" sz="800"/>
            <a:t>DIRECCIÓN EXACTA, PROVINCIA, CANTÓN Y DISTRITO, Y OTRAS SEÑAS</a:t>
          </a:r>
        </a:p>
      </xdr:txBody>
    </xdr:sp>
    <xdr:clientData/>
  </xdr:twoCellAnchor>
  <xdr:twoCellAnchor>
    <xdr:from>
      <xdr:col>1</xdr:col>
      <xdr:colOff>3480287</xdr:colOff>
      <xdr:row>57</xdr:row>
      <xdr:rowOff>21980</xdr:rowOff>
    </xdr:from>
    <xdr:to>
      <xdr:col>1</xdr:col>
      <xdr:colOff>3553558</xdr:colOff>
      <xdr:row>57</xdr:row>
      <xdr:rowOff>161191</xdr:rowOff>
    </xdr:to>
    <xdr:sp macro="" textlink="">
      <xdr:nvSpPr>
        <xdr:cNvPr id="23" name="Flecha: a la derecha 22">
          <a:extLst>
            <a:ext uri="{FF2B5EF4-FFF2-40B4-BE49-F238E27FC236}">
              <a16:creationId xmlns:a16="http://schemas.microsoft.com/office/drawing/2014/main" id="{E3197478-E30E-40F6-86E7-64DE9B97BD5D}"/>
            </a:ext>
          </a:extLst>
        </xdr:cNvPr>
        <xdr:cNvSpPr/>
      </xdr:nvSpPr>
      <xdr:spPr>
        <a:xfrm rot="5400000">
          <a:off x="3901586" y="25574623"/>
          <a:ext cx="139211" cy="732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3</xdr:col>
      <xdr:colOff>73270</xdr:colOff>
      <xdr:row>57</xdr:row>
      <xdr:rowOff>14654</xdr:rowOff>
    </xdr:from>
    <xdr:to>
      <xdr:col>3</xdr:col>
      <xdr:colOff>893886</xdr:colOff>
      <xdr:row>57</xdr:row>
      <xdr:rowOff>190500</xdr:rowOff>
    </xdr:to>
    <xdr:sp macro="" textlink="">
      <xdr:nvSpPr>
        <xdr:cNvPr id="24" name="CuadroTexto 23">
          <a:extLst>
            <a:ext uri="{FF2B5EF4-FFF2-40B4-BE49-F238E27FC236}">
              <a16:creationId xmlns:a16="http://schemas.microsoft.com/office/drawing/2014/main" id="{F9FFD926-E211-4364-8642-1148E8229766}"/>
            </a:ext>
          </a:extLst>
        </xdr:cNvPr>
        <xdr:cNvSpPr txBox="1"/>
      </xdr:nvSpPr>
      <xdr:spPr>
        <a:xfrm>
          <a:off x="6601558" y="25534327"/>
          <a:ext cx="820616" cy="17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TELÉFONO FIJO</a:t>
          </a:r>
        </a:p>
      </xdr:txBody>
    </xdr:sp>
    <xdr:clientData/>
  </xdr:twoCellAnchor>
  <xdr:twoCellAnchor>
    <xdr:from>
      <xdr:col>2</xdr:col>
      <xdr:colOff>337038</xdr:colOff>
      <xdr:row>57</xdr:row>
      <xdr:rowOff>14653</xdr:rowOff>
    </xdr:from>
    <xdr:to>
      <xdr:col>2</xdr:col>
      <xdr:colOff>1428750</xdr:colOff>
      <xdr:row>57</xdr:row>
      <xdr:rowOff>197826</xdr:rowOff>
    </xdr:to>
    <xdr:sp macro="" textlink="">
      <xdr:nvSpPr>
        <xdr:cNvPr id="25" name="CuadroTexto 24">
          <a:extLst>
            <a:ext uri="{FF2B5EF4-FFF2-40B4-BE49-F238E27FC236}">
              <a16:creationId xmlns:a16="http://schemas.microsoft.com/office/drawing/2014/main" id="{351A5A43-BE37-49B6-9991-A0FAD42C37E6}"/>
            </a:ext>
          </a:extLst>
        </xdr:cNvPr>
        <xdr:cNvSpPr txBox="1"/>
      </xdr:nvSpPr>
      <xdr:spPr>
        <a:xfrm>
          <a:off x="5084884" y="25534326"/>
          <a:ext cx="1091712" cy="183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TELÉFONO CELULAR</a:t>
          </a:r>
        </a:p>
      </xdr:txBody>
    </xdr:sp>
    <xdr:clientData/>
  </xdr:twoCellAnchor>
  <xdr:twoCellAnchor>
    <xdr:from>
      <xdr:col>5</xdr:col>
      <xdr:colOff>51288</xdr:colOff>
      <xdr:row>57</xdr:row>
      <xdr:rowOff>14654</xdr:rowOff>
    </xdr:from>
    <xdr:to>
      <xdr:col>5</xdr:col>
      <xdr:colOff>1186961</xdr:colOff>
      <xdr:row>57</xdr:row>
      <xdr:rowOff>205154</xdr:rowOff>
    </xdr:to>
    <xdr:sp macro="" textlink="">
      <xdr:nvSpPr>
        <xdr:cNvPr id="26" name="CuadroTexto 25">
          <a:extLst>
            <a:ext uri="{FF2B5EF4-FFF2-40B4-BE49-F238E27FC236}">
              <a16:creationId xmlns:a16="http://schemas.microsoft.com/office/drawing/2014/main" id="{97E5E1D0-82B7-4942-A2F1-19B4EAB92672}"/>
            </a:ext>
          </a:extLst>
        </xdr:cNvPr>
        <xdr:cNvSpPr txBox="1"/>
      </xdr:nvSpPr>
      <xdr:spPr>
        <a:xfrm>
          <a:off x="8887557" y="25534327"/>
          <a:ext cx="1135673"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FECHA NACIMIENTO</a:t>
          </a:r>
        </a:p>
        <a:p>
          <a:pPr algn="l"/>
          <a:endParaRPr lang="es-CR" sz="800"/>
        </a:p>
      </xdr:txBody>
    </xdr:sp>
    <xdr:clientData/>
  </xdr:twoCellAnchor>
  <xdr:twoCellAnchor>
    <xdr:from>
      <xdr:col>6</xdr:col>
      <xdr:colOff>630115</xdr:colOff>
      <xdr:row>57</xdr:row>
      <xdr:rowOff>14654</xdr:rowOff>
    </xdr:from>
    <xdr:to>
      <xdr:col>6</xdr:col>
      <xdr:colOff>1516673</xdr:colOff>
      <xdr:row>57</xdr:row>
      <xdr:rowOff>234462</xdr:rowOff>
    </xdr:to>
    <xdr:sp macro="" textlink="">
      <xdr:nvSpPr>
        <xdr:cNvPr id="27" name="CuadroTexto 26">
          <a:extLst>
            <a:ext uri="{FF2B5EF4-FFF2-40B4-BE49-F238E27FC236}">
              <a16:creationId xmlns:a16="http://schemas.microsoft.com/office/drawing/2014/main" id="{AE666D52-C394-4D6D-B4B2-A08A4DF11B68}"/>
            </a:ext>
          </a:extLst>
        </xdr:cNvPr>
        <xdr:cNvSpPr txBox="1"/>
      </xdr:nvSpPr>
      <xdr:spPr>
        <a:xfrm>
          <a:off x="10711961" y="25534327"/>
          <a:ext cx="886558" cy="219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NACIONALIDAD</a:t>
          </a:r>
        </a:p>
      </xdr:txBody>
    </xdr:sp>
    <xdr:clientData/>
  </xdr:twoCellAnchor>
  <xdr:twoCellAnchor>
    <xdr:from>
      <xdr:col>4</xdr:col>
      <xdr:colOff>271096</xdr:colOff>
      <xdr:row>57</xdr:row>
      <xdr:rowOff>7327</xdr:rowOff>
    </xdr:from>
    <xdr:to>
      <xdr:col>4</xdr:col>
      <xdr:colOff>1091712</xdr:colOff>
      <xdr:row>57</xdr:row>
      <xdr:rowOff>183173</xdr:rowOff>
    </xdr:to>
    <xdr:sp macro="" textlink="">
      <xdr:nvSpPr>
        <xdr:cNvPr id="28" name="CuadroTexto 27">
          <a:extLst>
            <a:ext uri="{FF2B5EF4-FFF2-40B4-BE49-F238E27FC236}">
              <a16:creationId xmlns:a16="http://schemas.microsoft.com/office/drawing/2014/main" id="{1E2C233F-1EF9-4B06-8286-32843A360C67}"/>
            </a:ext>
          </a:extLst>
        </xdr:cNvPr>
        <xdr:cNvSpPr txBox="1"/>
      </xdr:nvSpPr>
      <xdr:spPr>
        <a:xfrm>
          <a:off x="7839808" y="25527000"/>
          <a:ext cx="820616" cy="17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ESTADO CIVIL</a:t>
          </a:r>
        </a:p>
        <a:p>
          <a:pPr algn="l"/>
          <a:endParaRPr lang="es-CR" sz="800"/>
        </a:p>
      </xdr:txBody>
    </xdr:sp>
    <xdr:clientData/>
  </xdr:twoCellAnchor>
  <xdr:twoCellAnchor>
    <xdr:from>
      <xdr:col>4</xdr:col>
      <xdr:colOff>14653</xdr:colOff>
      <xdr:row>58</xdr:row>
      <xdr:rowOff>7327</xdr:rowOff>
    </xdr:from>
    <xdr:to>
      <xdr:col>4</xdr:col>
      <xdr:colOff>476250</xdr:colOff>
      <xdr:row>58</xdr:row>
      <xdr:rowOff>124558</xdr:rowOff>
    </xdr:to>
    <xdr:sp macro="" textlink="">
      <xdr:nvSpPr>
        <xdr:cNvPr id="30" name="CuadroTexto 29">
          <a:extLst>
            <a:ext uri="{FF2B5EF4-FFF2-40B4-BE49-F238E27FC236}">
              <a16:creationId xmlns:a16="http://schemas.microsoft.com/office/drawing/2014/main" id="{2F33971E-3D8B-4ED4-A1C6-49E8675C48AC}"/>
            </a:ext>
          </a:extLst>
        </xdr:cNvPr>
        <xdr:cNvSpPr txBox="1"/>
      </xdr:nvSpPr>
      <xdr:spPr>
        <a:xfrm>
          <a:off x="7583365" y="25263231"/>
          <a:ext cx="461597" cy="11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R" sz="600"/>
            <a:t>CÉDULA</a:t>
          </a:r>
        </a:p>
      </xdr:txBody>
    </xdr:sp>
    <xdr:clientData/>
  </xdr:twoCellAnchor>
  <xdr:twoCellAnchor>
    <xdr:from>
      <xdr:col>5</xdr:col>
      <xdr:colOff>1018442</xdr:colOff>
      <xdr:row>58</xdr:row>
      <xdr:rowOff>109903</xdr:rowOff>
    </xdr:from>
    <xdr:to>
      <xdr:col>5</xdr:col>
      <xdr:colOff>1208942</xdr:colOff>
      <xdr:row>58</xdr:row>
      <xdr:rowOff>161192</xdr:rowOff>
    </xdr:to>
    <xdr:sp macro="" textlink="">
      <xdr:nvSpPr>
        <xdr:cNvPr id="31" name="Flecha: a la derecha 30">
          <a:extLst>
            <a:ext uri="{FF2B5EF4-FFF2-40B4-BE49-F238E27FC236}">
              <a16:creationId xmlns:a16="http://schemas.microsoft.com/office/drawing/2014/main" id="{DDB90EE7-1FCC-49A7-8707-C1B839304F27}"/>
            </a:ext>
          </a:extLst>
        </xdr:cNvPr>
        <xdr:cNvSpPr/>
      </xdr:nvSpPr>
      <xdr:spPr>
        <a:xfrm>
          <a:off x="9854711" y="25365807"/>
          <a:ext cx="190500" cy="5128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xdr:col>
      <xdr:colOff>73269</xdr:colOff>
      <xdr:row>59</xdr:row>
      <xdr:rowOff>14654</xdr:rowOff>
    </xdr:from>
    <xdr:to>
      <xdr:col>1</xdr:col>
      <xdr:colOff>3663463</xdr:colOff>
      <xdr:row>59</xdr:row>
      <xdr:rowOff>168520</xdr:rowOff>
    </xdr:to>
    <xdr:sp macro="" textlink="">
      <xdr:nvSpPr>
        <xdr:cNvPr id="32" name="CuadroTexto 31">
          <a:extLst>
            <a:ext uri="{FF2B5EF4-FFF2-40B4-BE49-F238E27FC236}">
              <a16:creationId xmlns:a16="http://schemas.microsoft.com/office/drawing/2014/main" id="{CE90F2D9-75B5-425E-AB86-5CFDBA136372}"/>
            </a:ext>
          </a:extLst>
        </xdr:cNvPr>
        <xdr:cNvSpPr txBox="1"/>
      </xdr:nvSpPr>
      <xdr:spPr>
        <a:xfrm>
          <a:off x="527538" y="25534327"/>
          <a:ext cx="3590194" cy="153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R" sz="800"/>
            <a:t>DIRECCIÓN EXACTA, PROVINCIA, CANTÓN Y DISTRITO, Y OTRAS SEÑAS</a:t>
          </a:r>
        </a:p>
      </xdr:txBody>
    </xdr:sp>
    <xdr:clientData/>
  </xdr:twoCellAnchor>
  <xdr:twoCellAnchor>
    <xdr:from>
      <xdr:col>1</xdr:col>
      <xdr:colOff>3480287</xdr:colOff>
      <xdr:row>59</xdr:row>
      <xdr:rowOff>21980</xdr:rowOff>
    </xdr:from>
    <xdr:to>
      <xdr:col>1</xdr:col>
      <xdr:colOff>3553558</xdr:colOff>
      <xdr:row>59</xdr:row>
      <xdr:rowOff>161191</xdr:rowOff>
    </xdr:to>
    <xdr:sp macro="" textlink="">
      <xdr:nvSpPr>
        <xdr:cNvPr id="33" name="Flecha: a la derecha 32">
          <a:extLst>
            <a:ext uri="{FF2B5EF4-FFF2-40B4-BE49-F238E27FC236}">
              <a16:creationId xmlns:a16="http://schemas.microsoft.com/office/drawing/2014/main" id="{44187BCF-0C27-40D5-AF33-CF8FEAA8FEE3}"/>
            </a:ext>
          </a:extLst>
        </xdr:cNvPr>
        <xdr:cNvSpPr/>
      </xdr:nvSpPr>
      <xdr:spPr>
        <a:xfrm rot="5400000">
          <a:off x="3901586" y="25574623"/>
          <a:ext cx="139211" cy="732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3</xdr:col>
      <xdr:colOff>73270</xdr:colOff>
      <xdr:row>59</xdr:row>
      <xdr:rowOff>14654</xdr:rowOff>
    </xdr:from>
    <xdr:to>
      <xdr:col>3</xdr:col>
      <xdr:colOff>893886</xdr:colOff>
      <xdr:row>59</xdr:row>
      <xdr:rowOff>190500</xdr:rowOff>
    </xdr:to>
    <xdr:sp macro="" textlink="">
      <xdr:nvSpPr>
        <xdr:cNvPr id="34" name="CuadroTexto 33">
          <a:extLst>
            <a:ext uri="{FF2B5EF4-FFF2-40B4-BE49-F238E27FC236}">
              <a16:creationId xmlns:a16="http://schemas.microsoft.com/office/drawing/2014/main" id="{B88AA181-536F-4FE1-8D69-633B059BDBFD}"/>
            </a:ext>
          </a:extLst>
        </xdr:cNvPr>
        <xdr:cNvSpPr txBox="1"/>
      </xdr:nvSpPr>
      <xdr:spPr>
        <a:xfrm>
          <a:off x="6601558" y="25534327"/>
          <a:ext cx="820616" cy="17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TELÉFONO FIJO</a:t>
          </a:r>
        </a:p>
      </xdr:txBody>
    </xdr:sp>
    <xdr:clientData/>
  </xdr:twoCellAnchor>
  <xdr:twoCellAnchor>
    <xdr:from>
      <xdr:col>2</xdr:col>
      <xdr:colOff>337038</xdr:colOff>
      <xdr:row>59</xdr:row>
      <xdr:rowOff>14653</xdr:rowOff>
    </xdr:from>
    <xdr:to>
      <xdr:col>2</xdr:col>
      <xdr:colOff>1428750</xdr:colOff>
      <xdr:row>59</xdr:row>
      <xdr:rowOff>197826</xdr:rowOff>
    </xdr:to>
    <xdr:sp macro="" textlink="">
      <xdr:nvSpPr>
        <xdr:cNvPr id="35" name="CuadroTexto 34">
          <a:extLst>
            <a:ext uri="{FF2B5EF4-FFF2-40B4-BE49-F238E27FC236}">
              <a16:creationId xmlns:a16="http://schemas.microsoft.com/office/drawing/2014/main" id="{81FB4105-C4C2-4139-9993-02E142D60B11}"/>
            </a:ext>
          </a:extLst>
        </xdr:cNvPr>
        <xdr:cNvSpPr txBox="1"/>
      </xdr:nvSpPr>
      <xdr:spPr>
        <a:xfrm>
          <a:off x="5084884" y="25534326"/>
          <a:ext cx="1091712" cy="183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TELÉFONO CELULAR</a:t>
          </a:r>
        </a:p>
      </xdr:txBody>
    </xdr:sp>
    <xdr:clientData/>
  </xdr:twoCellAnchor>
  <xdr:twoCellAnchor>
    <xdr:from>
      <xdr:col>5</xdr:col>
      <xdr:colOff>51288</xdr:colOff>
      <xdr:row>59</xdr:row>
      <xdr:rowOff>14654</xdr:rowOff>
    </xdr:from>
    <xdr:to>
      <xdr:col>5</xdr:col>
      <xdr:colOff>1186961</xdr:colOff>
      <xdr:row>59</xdr:row>
      <xdr:rowOff>205154</xdr:rowOff>
    </xdr:to>
    <xdr:sp macro="" textlink="">
      <xdr:nvSpPr>
        <xdr:cNvPr id="36" name="CuadroTexto 35">
          <a:extLst>
            <a:ext uri="{FF2B5EF4-FFF2-40B4-BE49-F238E27FC236}">
              <a16:creationId xmlns:a16="http://schemas.microsoft.com/office/drawing/2014/main" id="{3AF5F224-496A-4AFA-8CBF-D2C7C548EC18}"/>
            </a:ext>
          </a:extLst>
        </xdr:cNvPr>
        <xdr:cNvSpPr txBox="1"/>
      </xdr:nvSpPr>
      <xdr:spPr>
        <a:xfrm>
          <a:off x="8887557" y="25534327"/>
          <a:ext cx="1135673"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FECHA NACIMIENTO</a:t>
          </a:r>
        </a:p>
        <a:p>
          <a:pPr algn="l"/>
          <a:endParaRPr lang="es-CR" sz="800"/>
        </a:p>
      </xdr:txBody>
    </xdr:sp>
    <xdr:clientData/>
  </xdr:twoCellAnchor>
  <xdr:twoCellAnchor>
    <xdr:from>
      <xdr:col>6</xdr:col>
      <xdr:colOff>630115</xdr:colOff>
      <xdr:row>59</xdr:row>
      <xdr:rowOff>14654</xdr:rowOff>
    </xdr:from>
    <xdr:to>
      <xdr:col>6</xdr:col>
      <xdr:colOff>1516673</xdr:colOff>
      <xdr:row>59</xdr:row>
      <xdr:rowOff>234462</xdr:rowOff>
    </xdr:to>
    <xdr:sp macro="" textlink="">
      <xdr:nvSpPr>
        <xdr:cNvPr id="37" name="CuadroTexto 36">
          <a:extLst>
            <a:ext uri="{FF2B5EF4-FFF2-40B4-BE49-F238E27FC236}">
              <a16:creationId xmlns:a16="http://schemas.microsoft.com/office/drawing/2014/main" id="{2E3E74F9-3251-4B13-A869-C4DF072AE759}"/>
            </a:ext>
          </a:extLst>
        </xdr:cNvPr>
        <xdr:cNvSpPr txBox="1"/>
      </xdr:nvSpPr>
      <xdr:spPr>
        <a:xfrm>
          <a:off x="10711961" y="25534327"/>
          <a:ext cx="886558" cy="219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NACIONALIDAD</a:t>
          </a:r>
        </a:p>
      </xdr:txBody>
    </xdr:sp>
    <xdr:clientData/>
  </xdr:twoCellAnchor>
  <xdr:twoCellAnchor>
    <xdr:from>
      <xdr:col>4</xdr:col>
      <xdr:colOff>271096</xdr:colOff>
      <xdr:row>59</xdr:row>
      <xdr:rowOff>7327</xdr:rowOff>
    </xdr:from>
    <xdr:to>
      <xdr:col>4</xdr:col>
      <xdr:colOff>1091712</xdr:colOff>
      <xdr:row>59</xdr:row>
      <xdr:rowOff>183173</xdr:rowOff>
    </xdr:to>
    <xdr:sp macro="" textlink="">
      <xdr:nvSpPr>
        <xdr:cNvPr id="38" name="CuadroTexto 37">
          <a:extLst>
            <a:ext uri="{FF2B5EF4-FFF2-40B4-BE49-F238E27FC236}">
              <a16:creationId xmlns:a16="http://schemas.microsoft.com/office/drawing/2014/main" id="{0A8627CC-9079-4B67-A3D3-964461CA4316}"/>
            </a:ext>
          </a:extLst>
        </xdr:cNvPr>
        <xdr:cNvSpPr txBox="1"/>
      </xdr:nvSpPr>
      <xdr:spPr>
        <a:xfrm>
          <a:off x="7839808" y="25527000"/>
          <a:ext cx="820616" cy="17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ESTADO CIVIL</a:t>
          </a:r>
        </a:p>
        <a:p>
          <a:pPr algn="l"/>
          <a:endParaRPr lang="es-CR" sz="800"/>
        </a:p>
      </xdr:txBody>
    </xdr:sp>
    <xdr:clientData/>
  </xdr:twoCellAnchor>
  <xdr:twoCellAnchor>
    <xdr:from>
      <xdr:col>4</xdr:col>
      <xdr:colOff>14653</xdr:colOff>
      <xdr:row>60</xdr:row>
      <xdr:rowOff>7327</xdr:rowOff>
    </xdr:from>
    <xdr:to>
      <xdr:col>4</xdr:col>
      <xdr:colOff>476250</xdr:colOff>
      <xdr:row>60</xdr:row>
      <xdr:rowOff>124558</xdr:rowOff>
    </xdr:to>
    <xdr:sp macro="" textlink="">
      <xdr:nvSpPr>
        <xdr:cNvPr id="40" name="CuadroTexto 39">
          <a:extLst>
            <a:ext uri="{FF2B5EF4-FFF2-40B4-BE49-F238E27FC236}">
              <a16:creationId xmlns:a16="http://schemas.microsoft.com/office/drawing/2014/main" id="{10B2C5DA-5978-4C1F-A9D5-CAA31FA657B1}"/>
            </a:ext>
          </a:extLst>
        </xdr:cNvPr>
        <xdr:cNvSpPr txBox="1"/>
      </xdr:nvSpPr>
      <xdr:spPr>
        <a:xfrm>
          <a:off x="7583365" y="25263231"/>
          <a:ext cx="461597" cy="11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R" sz="600"/>
            <a:t>CÉDULA</a:t>
          </a:r>
        </a:p>
      </xdr:txBody>
    </xdr:sp>
    <xdr:clientData/>
  </xdr:twoCellAnchor>
  <xdr:twoCellAnchor>
    <xdr:from>
      <xdr:col>5</xdr:col>
      <xdr:colOff>1018442</xdr:colOff>
      <xdr:row>60</xdr:row>
      <xdr:rowOff>109903</xdr:rowOff>
    </xdr:from>
    <xdr:to>
      <xdr:col>5</xdr:col>
      <xdr:colOff>1208942</xdr:colOff>
      <xdr:row>60</xdr:row>
      <xdr:rowOff>161192</xdr:rowOff>
    </xdr:to>
    <xdr:sp macro="" textlink="">
      <xdr:nvSpPr>
        <xdr:cNvPr id="41" name="Flecha: a la derecha 40">
          <a:extLst>
            <a:ext uri="{FF2B5EF4-FFF2-40B4-BE49-F238E27FC236}">
              <a16:creationId xmlns:a16="http://schemas.microsoft.com/office/drawing/2014/main" id="{CAE84C35-6BC7-4756-B97B-E34CA8AF7FFF}"/>
            </a:ext>
          </a:extLst>
        </xdr:cNvPr>
        <xdr:cNvSpPr/>
      </xdr:nvSpPr>
      <xdr:spPr>
        <a:xfrm>
          <a:off x="9854711" y="25365807"/>
          <a:ext cx="190500" cy="5128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xdr:col>
      <xdr:colOff>73269</xdr:colOff>
      <xdr:row>61</xdr:row>
      <xdr:rowOff>14654</xdr:rowOff>
    </xdr:from>
    <xdr:to>
      <xdr:col>1</xdr:col>
      <xdr:colOff>3663463</xdr:colOff>
      <xdr:row>61</xdr:row>
      <xdr:rowOff>168520</xdr:rowOff>
    </xdr:to>
    <xdr:sp macro="" textlink="">
      <xdr:nvSpPr>
        <xdr:cNvPr id="42" name="CuadroTexto 41">
          <a:extLst>
            <a:ext uri="{FF2B5EF4-FFF2-40B4-BE49-F238E27FC236}">
              <a16:creationId xmlns:a16="http://schemas.microsoft.com/office/drawing/2014/main" id="{9CC39832-11F9-4BF2-A4C8-BA13E93AC4C0}"/>
            </a:ext>
          </a:extLst>
        </xdr:cNvPr>
        <xdr:cNvSpPr txBox="1"/>
      </xdr:nvSpPr>
      <xdr:spPr>
        <a:xfrm>
          <a:off x="527538" y="25534327"/>
          <a:ext cx="3590194" cy="153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R" sz="800"/>
            <a:t>DIRECCIÓN EXACTA, PROVINCIA, CANTÓN Y DISTRITO, Y OTRAS SEÑAS</a:t>
          </a:r>
        </a:p>
      </xdr:txBody>
    </xdr:sp>
    <xdr:clientData/>
  </xdr:twoCellAnchor>
  <xdr:twoCellAnchor>
    <xdr:from>
      <xdr:col>1</xdr:col>
      <xdr:colOff>3480287</xdr:colOff>
      <xdr:row>61</xdr:row>
      <xdr:rowOff>21980</xdr:rowOff>
    </xdr:from>
    <xdr:to>
      <xdr:col>1</xdr:col>
      <xdr:colOff>3553558</xdr:colOff>
      <xdr:row>61</xdr:row>
      <xdr:rowOff>161191</xdr:rowOff>
    </xdr:to>
    <xdr:sp macro="" textlink="">
      <xdr:nvSpPr>
        <xdr:cNvPr id="43" name="Flecha: a la derecha 42">
          <a:extLst>
            <a:ext uri="{FF2B5EF4-FFF2-40B4-BE49-F238E27FC236}">
              <a16:creationId xmlns:a16="http://schemas.microsoft.com/office/drawing/2014/main" id="{99506C5D-0E8B-4B3C-8463-86E391641B8F}"/>
            </a:ext>
          </a:extLst>
        </xdr:cNvPr>
        <xdr:cNvSpPr/>
      </xdr:nvSpPr>
      <xdr:spPr>
        <a:xfrm rot="5400000">
          <a:off x="3901586" y="25574623"/>
          <a:ext cx="139211" cy="732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3</xdr:col>
      <xdr:colOff>73270</xdr:colOff>
      <xdr:row>61</xdr:row>
      <xdr:rowOff>14654</xdr:rowOff>
    </xdr:from>
    <xdr:to>
      <xdr:col>3</xdr:col>
      <xdr:colOff>893886</xdr:colOff>
      <xdr:row>61</xdr:row>
      <xdr:rowOff>190500</xdr:rowOff>
    </xdr:to>
    <xdr:sp macro="" textlink="">
      <xdr:nvSpPr>
        <xdr:cNvPr id="44" name="CuadroTexto 43">
          <a:extLst>
            <a:ext uri="{FF2B5EF4-FFF2-40B4-BE49-F238E27FC236}">
              <a16:creationId xmlns:a16="http://schemas.microsoft.com/office/drawing/2014/main" id="{2E086860-8D84-4B49-854E-AFE50C9E8865}"/>
            </a:ext>
          </a:extLst>
        </xdr:cNvPr>
        <xdr:cNvSpPr txBox="1"/>
      </xdr:nvSpPr>
      <xdr:spPr>
        <a:xfrm>
          <a:off x="6601558" y="25534327"/>
          <a:ext cx="820616" cy="17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TELÉFONO FIJO</a:t>
          </a:r>
        </a:p>
      </xdr:txBody>
    </xdr:sp>
    <xdr:clientData/>
  </xdr:twoCellAnchor>
  <xdr:twoCellAnchor>
    <xdr:from>
      <xdr:col>2</xdr:col>
      <xdr:colOff>337038</xdr:colOff>
      <xdr:row>61</xdr:row>
      <xdr:rowOff>14653</xdr:rowOff>
    </xdr:from>
    <xdr:to>
      <xdr:col>2</xdr:col>
      <xdr:colOff>1428750</xdr:colOff>
      <xdr:row>61</xdr:row>
      <xdr:rowOff>197826</xdr:rowOff>
    </xdr:to>
    <xdr:sp macro="" textlink="">
      <xdr:nvSpPr>
        <xdr:cNvPr id="45" name="CuadroTexto 44">
          <a:extLst>
            <a:ext uri="{FF2B5EF4-FFF2-40B4-BE49-F238E27FC236}">
              <a16:creationId xmlns:a16="http://schemas.microsoft.com/office/drawing/2014/main" id="{B6495E20-7335-4904-A809-3741C0E7F070}"/>
            </a:ext>
          </a:extLst>
        </xdr:cNvPr>
        <xdr:cNvSpPr txBox="1"/>
      </xdr:nvSpPr>
      <xdr:spPr>
        <a:xfrm>
          <a:off x="5084884" y="25534326"/>
          <a:ext cx="1091712" cy="183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TELÉFONO CELULAR</a:t>
          </a:r>
        </a:p>
      </xdr:txBody>
    </xdr:sp>
    <xdr:clientData/>
  </xdr:twoCellAnchor>
  <xdr:twoCellAnchor>
    <xdr:from>
      <xdr:col>5</xdr:col>
      <xdr:colOff>51288</xdr:colOff>
      <xdr:row>61</xdr:row>
      <xdr:rowOff>14654</xdr:rowOff>
    </xdr:from>
    <xdr:to>
      <xdr:col>5</xdr:col>
      <xdr:colOff>1186961</xdr:colOff>
      <xdr:row>61</xdr:row>
      <xdr:rowOff>205154</xdr:rowOff>
    </xdr:to>
    <xdr:sp macro="" textlink="">
      <xdr:nvSpPr>
        <xdr:cNvPr id="46" name="CuadroTexto 45">
          <a:extLst>
            <a:ext uri="{FF2B5EF4-FFF2-40B4-BE49-F238E27FC236}">
              <a16:creationId xmlns:a16="http://schemas.microsoft.com/office/drawing/2014/main" id="{CAB17B6F-49E0-477F-BEBD-F7634EA3501F}"/>
            </a:ext>
          </a:extLst>
        </xdr:cNvPr>
        <xdr:cNvSpPr txBox="1"/>
      </xdr:nvSpPr>
      <xdr:spPr>
        <a:xfrm>
          <a:off x="8887557" y="25534327"/>
          <a:ext cx="1135673"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FECHA NACIMIENTO</a:t>
          </a:r>
        </a:p>
        <a:p>
          <a:pPr algn="l"/>
          <a:endParaRPr lang="es-CR" sz="800"/>
        </a:p>
      </xdr:txBody>
    </xdr:sp>
    <xdr:clientData/>
  </xdr:twoCellAnchor>
  <xdr:twoCellAnchor>
    <xdr:from>
      <xdr:col>6</xdr:col>
      <xdr:colOff>630115</xdr:colOff>
      <xdr:row>61</xdr:row>
      <xdr:rowOff>14654</xdr:rowOff>
    </xdr:from>
    <xdr:to>
      <xdr:col>6</xdr:col>
      <xdr:colOff>1516673</xdr:colOff>
      <xdr:row>61</xdr:row>
      <xdr:rowOff>234462</xdr:rowOff>
    </xdr:to>
    <xdr:sp macro="" textlink="">
      <xdr:nvSpPr>
        <xdr:cNvPr id="47" name="CuadroTexto 46">
          <a:extLst>
            <a:ext uri="{FF2B5EF4-FFF2-40B4-BE49-F238E27FC236}">
              <a16:creationId xmlns:a16="http://schemas.microsoft.com/office/drawing/2014/main" id="{182DEFC6-A36A-4CE0-A29E-CBECCD8948CF}"/>
            </a:ext>
          </a:extLst>
        </xdr:cNvPr>
        <xdr:cNvSpPr txBox="1"/>
      </xdr:nvSpPr>
      <xdr:spPr>
        <a:xfrm>
          <a:off x="10711961" y="25534327"/>
          <a:ext cx="886558" cy="219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NACIONALIDAD</a:t>
          </a:r>
        </a:p>
      </xdr:txBody>
    </xdr:sp>
    <xdr:clientData/>
  </xdr:twoCellAnchor>
  <xdr:twoCellAnchor>
    <xdr:from>
      <xdr:col>4</xdr:col>
      <xdr:colOff>271096</xdr:colOff>
      <xdr:row>61</xdr:row>
      <xdr:rowOff>7327</xdr:rowOff>
    </xdr:from>
    <xdr:to>
      <xdr:col>4</xdr:col>
      <xdr:colOff>1091712</xdr:colOff>
      <xdr:row>61</xdr:row>
      <xdr:rowOff>183173</xdr:rowOff>
    </xdr:to>
    <xdr:sp macro="" textlink="">
      <xdr:nvSpPr>
        <xdr:cNvPr id="48" name="CuadroTexto 47">
          <a:extLst>
            <a:ext uri="{FF2B5EF4-FFF2-40B4-BE49-F238E27FC236}">
              <a16:creationId xmlns:a16="http://schemas.microsoft.com/office/drawing/2014/main" id="{70F73720-C271-4D46-BA5F-55649A9CF050}"/>
            </a:ext>
          </a:extLst>
        </xdr:cNvPr>
        <xdr:cNvSpPr txBox="1"/>
      </xdr:nvSpPr>
      <xdr:spPr>
        <a:xfrm>
          <a:off x="7839808" y="25527000"/>
          <a:ext cx="820616" cy="17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R" sz="800"/>
            <a:t>ESTADO CIVIL</a:t>
          </a:r>
        </a:p>
        <a:p>
          <a:pPr algn="l"/>
          <a:endParaRPr lang="es-CR" sz="800"/>
        </a:p>
      </xdr:txBody>
    </xdr:sp>
    <xdr:clientData/>
  </xdr:twoCellAnchor>
  <xdr:twoCellAnchor>
    <xdr:from>
      <xdr:col>1</xdr:col>
      <xdr:colOff>4114069</xdr:colOff>
      <xdr:row>60</xdr:row>
      <xdr:rowOff>76932</xdr:rowOff>
    </xdr:from>
    <xdr:to>
      <xdr:col>1</xdr:col>
      <xdr:colOff>4253280</xdr:colOff>
      <xdr:row>60</xdr:row>
      <xdr:rowOff>150203</xdr:rowOff>
    </xdr:to>
    <xdr:sp macro="" textlink="">
      <xdr:nvSpPr>
        <xdr:cNvPr id="49" name="Flecha: a la derecha 48">
          <a:extLst>
            <a:ext uri="{FF2B5EF4-FFF2-40B4-BE49-F238E27FC236}">
              <a16:creationId xmlns:a16="http://schemas.microsoft.com/office/drawing/2014/main" id="{BC6E4939-9571-4C26-9126-502429F6401E}"/>
            </a:ext>
          </a:extLst>
        </xdr:cNvPr>
        <xdr:cNvSpPr/>
      </xdr:nvSpPr>
      <xdr:spPr>
        <a:xfrm>
          <a:off x="4568338" y="27948547"/>
          <a:ext cx="139211" cy="732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xdr:col>
      <xdr:colOff>4117730</xdr:colOff>
      <xdr:row>58</xdr:row>
      <xdr:rowOff>87924</xdr:rowOff>
    </xdr:from>
    <xdr:to>
      <xdr:col>1</xdr:col>
      <xdr:colOff>4256941</xdr:colOff>
      <xdr:row>58</xdr:row>
      <xdr:rowOff>161195</xdr:rowOff>
    </xdr:to>
    <xdr:sp macro="" textlink="">
      <xdr:nvSpPr>
        <xdr:cNvPr id="50" name="Flecha: a la derecha 49">
          <a:extLst>
            <a:ext uri="{FF2B5EF4-FFF2-40B4-BE49-F238E27FC236}">
              <a16:creationId xmlns:a16="http://schemas.microsoft.com/office/drawing/2014/main" id="{3592A599-7A83-45FB-9179-1A5F30EE3480}"/>
            </a:ext>
          </a:extLst>
        </xdr:cNvPr>
        <xdr:cNvSpPr/>
      </xdr:nvSpPr>
      <xdr:spPr>
        <a:xfrm>
          <a:off x="4571999" y="27087636"/>
          <a:ext cx="139211" cy="732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xdr:col>
      <xdr:colOff>4132385</xdr:colOff>
      <xdr:row>56</xdr:row>
      <xdr:rowOff>95250</xdr:rowOff>
    </xdr:from>
    <xdr:to>
      <xdr:col>1</xdr:col>
      <xdr:colOff>4271596</xdr:colOff>
      <xdr:row>56</xdr:row>
      <xdr:rowOff>168521</xdr:rowOff>
    </xdr:to>
    <xdr:sp macro="" textlink="">
      <xdr:nvSpPr>
        <xdr:cNvPr id="51" name="Flecha: a la derecha 50">
          <a:extLst>
            <a:ext uri="{FF2B5EF4-FFF2-40B4-BE49-F238E27FC236}">
              <a16:creationId xmlns:a16="http://schemas.microsoft.com/office/drawing/2014/main" id="{EAC7F291-C6C1-4B00-9E74-6C363752D0EF}"/>
            </a:ext>
          </a:extLst>
        </xdr:cNvPr>
        <xdr:cNvSpPr/>
      </xdr:nvSpPr>
      <xdr:spPr>
        <a:xfrm>
          <a:off x="4586654" y="26223058"/>
          <a:ext cx="139211" cy="732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xdr:col>
      <xdr:colOff>4117731</xdr:colOff>
      <xdr:row>54</xdr:row>
      <xdr:rowOff>102577</xdr:rowOff>
    </xdr:from>
    <xdr:to>
      <xdr:col>1</xdr:col>
      <xdr:colOff>4256942</xdr:colOff>
      <xdr:row>54</xdr:row>
      <xdr:rowOff>175848</xdr:rowOff>
    </xdr:to>
    <xdr:sp macro="" textlink="">
      <xdr:nvSpPr>
        <xdr:cNvPr id="53" name="Flecha: a la derecha 52">
          <a:extLst>
            <a:ext uri="{FF2B5EF4-FFF2-40B4-BE49-F238E27FC236}">
              <a16:creationId xmlns:a16="http://schemas.microsoft.com/office/drawing/2014/main" id="{928EC649-CC67-4783-88FB-94D07718EE19}"/>
            </a:ext>
          </a:extLst>
        </xdr:cNvPr>
        <xdr:cNvSpPr/>
      </xdr:nvSpPr>
      <xdr:spPr>
        <a:xfrm>
          <a:off x="4572000" y="25358481"/>
          <a:ext cx="139211" cy="732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K257"/>
  <sheetViews>
    <sheetView tabSelected="1" zoomScale="130" zoomScaleNormal="130" workbookViewId="0">
      <selection activeCell="F73" sqref="F73"/>
    </sheetView>
  </sheetViews>
  <sheetFormatPr baseColWidth="10" defaultColWidth="0" defaultRowHeight="15" zeroHeight="1" x14ac:dyDescent="0.25"/>
  <cols>
    <col min="1" max="1" width="6.85546875" style="46" bestFit="1" customWidth="1"/>
    <col min="2" max="2" width="64.42578125" style="47" customWidth="1"/>
    <col min="3" max="3" width="26.7109375" style="47" customWidth="1"/>
    <col min="4" max="4" width="15.5703125" style="47" customWidth="1"/>
    <col min="5" max="5" width="19" style="47" customWidth="1"/>
    <col min="6" max="6" width="18.7109375" style="47" customWidth="1"/>
    <col min="7" max="7" width="30" style="49" customWidth="1"/>
    <col min="8" max="8" width="55.85546875" style="47" hidden="1" customWidth="1"/>
    <col min="9" max="12" width="11.42578125" style="47" hidden="1" customWidth="1"/>
    <col min="13" max="13" width="42" style="47" hidden="1" customWidth="1"/>
    <col min="14" max="14" width="20" style="48" hidden="1" customWidth="1"/>
    <col min="15" max="20" width="11.42578125" style="47" hidden="1" customWidth="1"/>
    <col min="21" max="37" width="11.42578125" style="47" customWidth="1"/>
    <col min="38" max="16384" width="11.42578125" style="47" hidden="1"/>
  </cols>
  <sheetData>
    <row r="1" spans="1:37" customFormat="1" x14ac:dyDescent="0.25">
      <c r="A1" s="131"/>
      <c r="B1" s="132"/>
      <c r="C1" s="132"/>
      <c r="D1" s="132"/>
      <c r="E1" s="132"/>
      <c r="F1" s="132"/>
      <c r="G1" s="133"/>
      <c r="I1" t="s">
        <v>21</v>
      </c>
      <c r="J1" t="s">
        <v>17</v>
      </c>
      <c r="U1" s="40"/>
      <c r="V1" s="40"/>
      <c r="W1" s="40"/>
      <c r="X1" s="40"/>
      <c r="Y1" s="40"/>
      <c r="Z1" s="40"/>
      <c r="AA1" s="40"/>
      <c r="AB1" s="40"/>
      <c r="AC1" s="40"/>
      <c r="AD1" s="40"/>
      <c r="AE1" s="40"/>
      <c r="AF1" s="40"/>
      <c r="AG1" s="40"/>
      <c r="AH1" s="40"/>
      <c r="AI1" s="40"/>
      <c r="AJ1" s="40"/>
      <c r="AK1" s="40"/>
    </row>
    <row r="2" spans="1:37" customFormat="1" ht="15" customHeight="1" x14ac:dyDescent="0.25">
      <c r="A2" s="134"/>
      <c r="B2" s="135"/>
      <c r="C2" s="135"/>
      <c r="D2" s="135"/>
      <c r="E2" s="135"/>
      <c r="F2" s="135"/>
      <c r="G2" s="136"/>
      <c r="I2" t="s">
        <v>22</v>
      </c>
      <c r="J2" t="s">
        <v>18</v>
      </c>
      <c r="M2" t="str">
        <f>CONCATENATE(N2," ",O2," ",P2," ",Q2," ",R2)</f>
        <v xml:space="preserve">Afganistán    </v>
      </c>
      <c r="N2" t="s">
        <v>25</v>
      </c>
      <c r="U2" s="40"/>
      <c r="V2" s="40"/>
      <c r="W2" s="40"/>
      <c r="X2" s="40"/>
      <c r="Y2" s="40"/>
      <c r="Z2" s="40"/>
      <c r="AA2" s="40"/>
      <c r="AB2" s="40"/>
      <c r="AC2" s="40"/>
      <c r="AD2" s="40"/>
      <c r="AE2" s="40"/>
      <c r="AF2" s="40"/>
      <c r="AG2" s="40"/>
      <c r="AH2" s="40"/>
      <c r="AI2" s="40"/>
      <c r="AJ2" s="40"/>
      <c r="AK2" s="40"/>
    </row>
    <row r="3" spans="1:37" customFormat="1" ht="15" customHeight="1" thickBot="1" x14ac:dyDescent="0.3">
      <c r="A3" s="137"/>
      <c r="B3" s="138"/>
      <c r="C3" s="138"/>
      <c r="D3" s="138"/>
      <c r="E3" s="138"/>
      <c r="F3" s="138"/>
      <c r="G3" s="139"/>
      <c r="I3" t="s">
        <v>317</v>
      </c>
      <c r="M3" t="str">
        <f t="shared" ref="M3:M66" si="0">CONCATENATE(N3," ",O3," ",P3," ",Q3," ",R3)</f>
        <v xml:space="preserve">Albania    </v>
      </c>
      <c r="N3" t="s">
        <v>26</v>
      </c>
      <c r="U3" s="40"/>
      <c r="V3" s="40"/>
      <c r="W3" s="40"/>
      <c r="X3" s="40"/>
      <c r="Y3" s="40"/>
      <c r="Z3" s="40"/>
      <c r="AA3" s="40"/>
      <c r="AB3" s="40"/>
      <c r="AC3" s="40"/>
      <c r="AD3" s="40"/>
      <c r="AE3" s="40"/>
      <c r="AF3" s="40"/>
      <c r="AG3" s="40"/>
      <c r="AH3" s="40"/>
      <c r="AI3" s="40"/>
      <c r="AJ3" s="40"/>
      <c r="AK3" s="40"/>
    </row>
    <row r="4" spans="1:37" customFormat="1" ht="30.75" customHeight="1" thickBot="1" x14ac:dyDescent="0.3">
      <c r="A4" s="148" t="s">
        <v>7</v>
      </c>
      <c r="B4" s="149"/>
      <c r="C4" s="145"/>
      <c r="D4" s="146"/>
      <c r="E4" s="146"/>
      <c r="F4" s="146"/>
      <c r="G4" s="147"/>
      <c r="J4" t="s">
        <v>20</v>
      </c>
      <c r="M4" t="str">
        <f t="shared" si="0"/>
        <v xml:space="preserve">Alemania    </v>
      </c>
      <c r="N4" t="s">
        <v>27</v>
      </c>
      <c r="U4" s="40"/>
      <c r="V4" s="40"/>
      <c r="W4" s="40"/>
      <c r="X4" s="40"/>
      <c r="Y4" s="40"/>
      <c r="Z4" s="40"/>
      <c r="AA4" s="40"/>
      <c r="AB4" s="40"/>
      <c r="AC4" s="40"/>
      <c r="AD4" s="40"/>
      <c r="AE4" s="40"/>
      <c r="AF4" s="40"/>
      <c r="AG4" s="40"/>
      <c r="AH4" s="40"/>
      <c r="AI4" s="40"/>
      <c r="AJ4" s="40"/>
      <c r="AK4" s="40"/>
    </row>
    <row r="5" spans="1:37" customFormat="1" ht="18" customHeight="1" thickBot="1" x14ac:dyDescent="0.3">
      <c r="A5" s="150" t="s">
        <v>8</v>
      </c>
      <c r="B5" s="151"/>
      <c r="C5" s="142"/>
      <c r="D5" s="143"/>
      <c r="E5" s="143"/>
      <c r="F5" s="143"/>
      <c r="G5" s="144"/>
      <c r="M5" t="str">
        <f t="shared" si="0"/>
        <v xml:space="preserve">Andorra    </v>
      </c>
      <c r="N5" t="s">
        <v>28</v>
      </c>
      <c r="U5" s="40"/>
      <c r="V5" s="40"/>
      <c r="W5" s="40"/>
      <c r="X5" s="40"/>
      <c r="Y5" s="40"/>
      <c r="Z5" s="40"/>
      <c r="AA5" s="40"/>
      <c r="AB5" s="40"/>
      <c r="AC5" s="40"/>
      <c r="AD5" s="40"/>
      <c r="AE5" s="40"/>
      <c r="AF5" s="40"/>
      <c r="AG5" s="40"/>
      <c r="AH5" s="40"/>
      <c r="AI5" s="40"/>
      <c r="AJ5" s="40"/>
      <c r="AK5" s="40"/>
    </row>
    <row r="6" spans="1:37" customFormat="1" ht="15.75" thickBot="1" x14ac:dyDescent="0.3">
      <c r="A6" s="148" t="s">
        <v>9</v>
      </c>
      <c r="B6" s="149"/>
      <c r="C6" s="13" t="s">
        <v>13</v>
      </c>
      <c r="D6" s="152"/>
      <c r="E6" s="153"/>
      <c r="F6" s="14" t="s">
        <v>14</v>
      </c>
      <c r="G6" s="53"/>
      <c r="I6" t="s">
        <v>23</v>
      </c>
      <c r="M6" t="str">
        <f t="shared" si="0"/>
        <v xml:space="preserve">Angola    </v>
      </c>
      <c r="N6" t="s">
        <v>29</v>
      </c>
      <c r="U6" s="40"/>
      <c r="V6" s="40"/>
      <c r="W6" s="40"/>
      <c r="X6" s="40"/>
      <c r="Y6" s="40"/>
      <c r="Z6" s="40"/>
      <c r="AA6" s="40"/>
      <c r="AB6" s="40"/>
      <c r="AC6" s="40"/>
      <c r="AD6" s="40"/>
      <c r="AE6" s="40"/>
      <c r="AF6" s="40"/>
      <c r="AG6" s="40"/>
      <c r="AH6" s="40"/>
      <c r="AI6" s="40"/>
      <c r="AJ6" s="40"/>
      <c r="AK6" s="40"/>
    </row>
    <row r="7" spans="1:37" customFormat="1" ht="15" customHeight="1" thickBot="1" x14ac:dyDescent="0.3">
      <c r="A7" s="148" t="s">
        <v>5</v>
      </c>
      <c r="B7" s="149"/>
      <c r="C7" s="145"/>
      <c r="D7" s="146"/>
      <c r="E7" s="146"/>
      <c r="F7" s="146"/>
      <c r="G7" s="147"/>
      <c r="I7" t="s">
        <v>24</v>
      </c>
      <c r="M7" t="str">
        <f t="shared" si="0"/>
        <v xml:space="preserve">Antigua y Barbuda  </v>
      </c>
      <c r="N7" t="s">
        <v>287</v>
      </c>
      <c r="O7" t="s">
        <v>30</v>
      </c>
      <c r="P7" t="s">
        <v>288</v>
      </c>
      <c r="U7" s="40"/>
      <c r="V7" s="40"/>
      <c r="W7" s="40"/>
      <c r="X7" s="40"/>
      <c r="Y7" s="40"/>
      <c r="Z7" s="40"/>
      <c r="AA7" s="40"/>
      <c r="AB7" s="40"/>
      <c r="AC7" s="40"/>
      <c r="AD7" s="40"/>
      <c r="AE7" s="40"/>
      <c r="AF7" s="40"/>
      <c r="AG7" s="40"/>
      <c r="AH7" s="40"/>
      <c r="AI7" s="40"/>
      <c r="AJ7" s="40"/>
      <c r="AK7" s="40"/>
    </row>
    <row r="8" spans="1:37" customFormat="1" ht="15" customHeight="1" thickBot="1" x14ac:dyDescent="0.3">
      <c r="A8" s="148" t="s">
        <v>6</v>
      </c>
      <c r="B8" s="149"/>
      <c r="C8" s="154"/>
      <c r="D8" s="155"/>
      <c r="E8" s="155"/>
      <c r="F8" s="155"/>
      <c r="G8" s="156"/>
      <c r="I8" t="s">
        <v>19</v>
      </c>
      <c r="M8" t="str">
        <f t="shared" si="0"/>
        <v xml:space="preserve">Arabia Saudita   </v>
      </c>
      <c r="N8" t="s">
        <v>289</v>
      </c>
      <c r="O8" t="s">
        <v>290</v>
      </c>
      <c r="U8" s="40"/>
      <c r="V8" s="40"/>
      <c r="W8" s="40"/>
      <c r="X8" s="40"/>
      <c r="Y8" s="40"/>
      <c r="Z8" s="40"/>
      <c r="AA8" s="40"/>
      <c r="AB8" s="40"/>
      <c r="AC8" s="40"/>
      <c r="AD8" s="40"/>
      <c r="AE8" s="40"/>
      <c r="AF8" s="40"/>
      <c r="AG8" s="40"/>
      <c r="AH8" s="40"/>
      <c r="AI8" s="40"/>
      <c r="AJ8" s="40"/>
      <c r="AK8" s="40"/>
    </row>
    <row r="9" spans="1:37" customFormat="1" ht="21" customHeight="1" thickBot="1" x14ac:dyDescent="0.3">
      <c r="A9" s="164" t="str">
        <f>IF(C8=M60,"AL SER SU CAPACITACIÓN EN ESPAÑA, NECESITA PERMISO DE SANIDAD SI LA ACTIVIDAD DURA MÁS DE 6 MESES",+IF(C8&lt;&gt;M60," "))</f>
        <v xml:space="preserve"> </v>
      </c>
      <c r="B9" s="165"/>
      <c r="C9" s="165"/>
      <c r="D9" s="165"/>
      <c r="E9" s="165"/>
      <c r="F9" s="165"/>
      <c r="G9" s="166"/>
      <c r="I9" t="s">
        <v>250</v>
      </c>
      <c r="M9" t="str">
        <f t="shared" si="0"/>
        <v xml:space="preserve">Argelia    </v>
      </c>
      <c r="N9" t="s">
        <v>31</v>
      </c>
      <c r="U9" s="40"/>
      <c r="V9" s="40"/>
      <c r="W9" s="40"/>
      <c r="X9" s="40"/>
      <c r="Y9" s="40"/>
      <c r="Z9" s="40"/>
      <c r="AA9" s="40"/>
      <c r="AB9" s="40"/>
      <c r="AC9" s="40"/>
      <c r="AD9" s="40"/>
      <c r="AE9" s="40"/>
      <c r="AF9" s="40"/>
      <c r="AG9" s="40"/>
      <c r="AH9" s="40"/>
      <c r="AI9" s="40"/>
      <c r="AJ9" s="40"/>
      <c r="AK9" s="40"/>
    </row>
    <row r="10" spans="1:37" customFormat="1" ht="24" customHeight="1" thickBot="1" x14ac:dyDescent="0.3">
      <c r="A10" s="161" t="s">
        <v>268</v>
      </c>
      <c r="B10" s="162"/>
      <c r="C10" s="162"/>
      <c r="D10" s="162"/>
      <c r="E10" s="162"/>
      <c r="F10" s="162"/>
      <c r="G10" s="163"/>
      <c r="I10" t="s">
        <v>241</v>
      </c>
      <c r="M10" t="str">
        <f t="shared" si="0"/>
        <v xml:space="preserve">Argentina    </v>
      </c>
      <c r="N10" t="s">
        <v>32</v>
      </c>
      <c r="U10" s="40"/>
      <c r="V10" s="40"/>
      <c r="W10" s="40"/>
      <c r="X10" s="40"/>
      <c r="Y10" s="40"/>
      <c r="Z10" s="40"/>
      <c r="AA10" s="40"/>
      <c r="AB10" s="40"/>
      <c r="AC10" s="40"/>
      <c r="AD10" s="40"/>
      <c r="AE10" s="40"/>
      <c r="AF10" s="40"/>
      <c r="AG10" s="40"/>
      <c r="AH10" s="40"/>
      <c r="AI10" s="40"/>
      <c r="AJ10" s="40"/>
      <c r="AK10" s="40"/>
    </row>
    <row r="11" spans="1:37" s="1" customFormat="1" ht="30.75" customHeight="1" thickBot="1" x14ac:dyDescent="0.3">
      <c r="A11" s="167"/>
      <c r="B11" s="168"/>
      <c r="C11" s="168"/>
      <c r="D11" s="168"/>
      <c r="E11" s="168"/>
      <c r="F11" s="168"/>
      <c r="G11" s="169"/>
      <c r="I11" t="s">
        <v>264</v>
      </c>
      <c r="M11" t="str">
        <f t="shared" si="0"/>
        <v xml:space="preserve">Armenia    </v>
      </c>
      <c r="N11" s="1" t="s">
        <v>33</v>
      </c>
      <c r="U11" s="41"/>
      <c r="V11" s="41"/>
      <c r="W11" s="41"/>
      <c r="X11" s="41"/>
      <c r="Y11" s="41"/>
      <c r="Z11" s="41"/>
      <c r="AA11" s="41"/>
      <c r="AB11" s="41"/>
      <c r="AC11" s="41"/>
      <c r="AD11" s="41"/>
      <c r="AE11" s="41"/>
      <c r="AF11" s="41"/>
      <c r="AG11" s="41"/>
      <c r="AH11" s="41"/>
      <c r="AI11" s="41"/>
      <c r="AJ11" s="41"/>
      <c r="AK11" s="41"/>
    </row>
    <row r="12" spans="1:37" s="1" customFormat="1" ht="28.5" customHeight="1" thickBot="1" x14ac:dyDescent="0.3">
      <c r="A12" s="15">
        <v>1</v>
      </c>
      <c r="B12" s="26" t="s">
        <v>15</v>
      </c>
      <c r="C12" s="59" t="s">
        <v>320</v>
      </c>
      <c r="D12" s="60"/>
      <c r="E12" s="157" t="s">
        <v>307</v>
      </c>
      <c r="F12" s="157"/>
      <c r="G12" s="61">
        <f>+K13</f>
        <v>0</v>
      </c>
      <c r="J12" s="24">
        <f>+D6-D12</f>
        <v>0</v>
      </c>
      <c r="K12" s="12">
        <f>+J12/30</f>
        <v>0</v>
      </c>
      <c r="M12" t="str">
        <f t="shared" si="0"/>
        <v xml:space="preserve">Australia    </v>
      </c>
      <c r="N12" s="1" t="s">
        <v>34</v>
      </c>
      <c r="U12" s="41"/>
      <c r="V12" s="41"/>
      <c r="W12" s="41"/>
      <c r="X12" s="41"/>
      <c r="Y12" s="41"/>
      <c r="Z12" s="41"/>
      <c r="AA12" s="41"/>
      <c r="AB12" s="41"/>
      <c r="AC12" s="41"/>
      <c r="AD12" s="41"/>
      <c r="AE12" s="41"/>
      <c r="AF12" s="41"/>
      <c r="AG12" s="41"/>
      <c r="AH12" s="41"/>
      <c r="AI12" s="41"/>
      <c r="AJ12" s="41"/>
      <c r="AK12" s="41"/>
    </row>
    <row r="13" spans="1:37" s="1" customFormat="1" ht="27.75" customHeight="1" x14ac:dyDescent="0.25">
      <c r="A13" s="16">
        <v>2</v>
      </c>
      <c r="B13" s="27" t="s">
        <v>16</v>
      </c>
      <c r="C13" s="62" t="s">
        <v>17</v>
      </c>
      <c r="D13" s="63" t="str">
        <f>IF(C13&gt;0,I8,+IF(C13=I4," "))</f>
        <v>PLAZA #</v>
      </c>
      <c r="E13" s="64"/>
      <c r="F13" s="65" t="str">
        <f>IF(C13=J1,J4,+IF(C13=J2," ",+IF(C13=J3," ")))</f>
        <v>AÑOS LABORADOS EN DICHA PLAZA</v>
      </c>
      <c r="G13" s="66"/>
      <c r="K13" s="12">
        <f>+K12*4</f>
        <v>0</v>
      </c>
      <c r="M13" t="str">
        <f t="shared" si="0"/>
        <v xml:space="preserve">Austria    </v>
      </c>
      <c r="N13" s="1" t="s">
        <v>35</v>
      </c>
      <c r="U13" s="41"/>
      <c r="V13" s="41"/>
      <c r="W13" s="41"/>
      <c r="X13" s="41"/>
      <c r="Y13" s="41"/>
      <c r="Z13" s="41"/>
      <c r="AA13" s="41"/>
      <c r="AB13" s="41"/>
      <c r="AC13" s="41"/>
      <c r="AD13" s="41"/>
      <c r="AE13" s="41"/>
      <c r="AF13" s="41"/>
      <c r="AG13" s="41"/>
      <c r="AH13" s="41"/>
      <c r="AI13" s="41"/>
      <c r="AJ13" s="41"/>
      <c r="AK13" s="41"/>
    </row>
    <row r="14" spans="1:37" s="1" customFormat="1" ht="27" customHeight="1" x14ac:dyDescent="0.25">
      <c r="A14" s="16">
        <v>3</v>
      </c>
      <c r="B14" s="28" t="s">
        <v>312</v>
      </c>
      <c r="C14" s="67"/>
      <c r="D14" s="158" t="str">
        <f>+IF(C14=I1,I6,+IF(C14=I2,I7,+IF(C14=I4," ")))</f>
        <v xml:space="preserve"> </v>
      </c>
      <c r="E14" s="158"/>
      <c r="F14" s="159"/>
      <c r="G14" s="160"/>
      <c r="H14" s="173" t="s">
        <v>265</v>
      </c>
      <c r="I14" t="s">
        <v>316</v>
      </c>
      <c r="M14" t="str">
        <f t="shared" si="0"/>
        <v xml:space="preserve">Azerbaiyán    </v>
      </c>
      <c r="N14" s="1" t="s">
        <v>36</v>
      </c>
      <c r="U14" s="41"/>
      <c r="V14" s="41"/>
      <c r="W14" s="41"/>
      <c r="X14" s="41"/>
      <c r="Y14" s="41"/>
      <c r="Z14" s="41"/>
      <c r="AA14" s="41"/>
      <c r="AB14" s="41"/>
      <c r="AC14" s="41"/>
      <c r="AD14" s="41"/>
      <c r="AE14" s="41"/>
      <c r="AF14" s="41"/>
      <c r="AG14" s="41"/>
      <c r="AH14" s="41"/>
      <c r="AI14" s="41"/>
      <c r="AJ14" s="41"/>
      <c r="AK14" s="41"/>
    </row>
    <row r="15" spans="1:37" customFormat="1" ht="35.25" customHeight="1" thickBot="1" x14ac:dyDescent="0.3">
      <c r="A15" s="17">
        <v>4</v>
      </c>
      <c r="B15" s="29" t="s">
        <v>319</v>
      </c>
      <c r="C15" s="67"/>
      <c r="D15" s="158" t="str">
        <f>IF(C15=I1,I11,+IF(C15&lt;&gt;I1," "))</f>
        <v xml:space="preserve"> </v>
      </c>
      <c r="E15" s="158"/>
      <c r="F15" s="58"/>
      <c r="G15" s="68"/>
      <c r="H15" s="173"/>
      <c r="I15" t="s">
        <v>270</v>
      </c>
      <c r="M15" t="str">
        <f t="shared" si="0"/>
        <v xml:space="preserve">Bahamas    </v>
      </c>
      <c r="N15" t="s">
        <v>37</v>
      </c>
      <c r="U15" s="40"/>
      <c r="V15" s="40"/>
      <c r="W15" s="40"/>
      <c r="X15" s="40"/>
      <c r="Y15" s="40"/>
      <c r="Z15" s="40"/>
      <c r="AA15" s="40"/>
      <c r="AB15" s="40"/>
      <c r="AC15" s="40"/>
      <c r="AD15" s="40"/>
      <c r="AE15" s="40"/>
      <c r="AF15" s="40"/>
      <c r="AG15" s="40"/>
      <c r="AH15" s="40"/>
      <c r="AI15" s="40"/>
      <c r="AJ15" s="40"/>
      <c r="AK15" s="40"/>
    </row>
    <row r="16" spans="1:37" customFormat="1" ht="38.25" customHeight="1" thickBot="1" x14ac:dyDescent="0.3">
      <c r="A16" s="205">
        <v>5</v>
      </c>
      <c r="B16" s="29" t="s">
        <v>269</v>
      </c>
      <c r="C16" s="67"/>
      <c r="D16" s="158" t="str">
        <f>IF(C16=I1,I17,+IF(C16&lt;&gt;I1," "))</f>
        <v xml:space="preserve"> </v>
      </c>
      <c r="E16" s="158"/>
      <c r="F16" s="158"/>
      <c r="G16" s="69"/>
      <c r="I16" t="s">
        <v>271</v>
      </c>
      <c r="M16" t="str">
        <f t="shared" si="0"/>
        <v xml:space="preserve">Bangladés    </v>
      </c>
      <c r="N16" t="s">
        <v>38</v>
      </c>
      <c r="U16" s="40"/>
      <c r="V16" s="40"/>
      <c r="W16" s="40"/>
      <c r="X16" s="40"/>
      <c r="Y16" s="40"/>
      <c r="Z16" s="40"/>
      <c r="AA16" s="40"/>
      <c r="AB16" s="40"/>
      <c r="AC16" s="40"/>
      <c r="AD16" s="40"/>
      <c r="AE16" s="40"/>
      <c r="AF16" s="40"/>
      <c r="AG16" s="40"/>
      <c r="AH16" s="40"/>
      <c r="AI16" s="40"/>
      <c r="AJ16" s="40"/>
      <c r="AK16" s="40"/>
    </row>
    <row r="17" spans="1:37" customFormat="1" ht="25.5" customHeight="1" thickBot="1" x14ac:dyDescent="0.3">
      <c r="A17" s="206"/>
      <c r="B17" s="25" t="str">
        <f>IF(G16=I1,"AL ENCONTRARSE EN CUMPLIMIENTO DE CONTRATO DE RETRIBUCIÓN, REQUERIMOS APORTE LO SIGUIENTE",+IF(G16&lt;&gt;I1," "))</f>
        <v xml:space="preserve"> </v>
      </c>
      <c r="C17" s="70" t="str">
        <f>IF(G16=I1,I14,+IF(G16&lt;&gt;I1," "))</f>
        <v xml:space="preserve"> </v>
      </c>
      <c r="D17" s="71"/>
      <c r="E17" s="202" t="str">
        <f>IF(G16=I1,I15,+IF(G16&lt;&gt;I1," "))</f>
        <v xml:space="preserve"> </v>
      </c>
      <c r="F17" s="202"/>
      <c r="G17" s="72"/>
      <c r="H17" s="195" t="s">
        <v>266</v>
      </c>
      <c r="I17" t="s">
        <v>308</v>
      </c>
      <c r="M17" t="str">
        <f t="shared" si="0"/>
        <v xml:space="preserve">Barbados    </v>
      </c>
      <c r="N17" t="s">
        <v>39</v>
      </c>
      <c r="U17" s="40"/>
      <c r="V17" s="40"/>
      <c r="W17" s="40"/>
      <c r="X17" s="40"/>
      <c r="Y17" s="40"/>
      <c r="Z17" s="40"/>
      <c r="AA17" s="40"/>
      <c r="AB17" s="40"/>
      <c r="AC17" s="40"/>
      <c r="AD17" s="40"/>
      <c r="AE17" s="40"/>
      <c r="AF17" s="40"/>
      <c r="AG17" s="40"/>
      <c r="AH17" s="40"/>
      <c r="AI17" s="40"/>
      <c r="AJ17" s="40"/>
      <c r="AK17" s="40"/>
    </row>
    <row r="18" spans="1:37" s="1" customFormat="1" ht="24.75" customHeight="1" thickBot="1" x14ac:dyDescent="0.3">
      <c r="A18" s="198"/>
      <c r="B18" s="199" t="str">
        <f>+IF(D17=I2,I16,+IF(G17=I2,I16,+IF(G17&lt;&gt;I2," ",+IF(D17&lt;&gt;I2," "))))</f>
        <v xml:space="preserve"> </v>
      </c>
      <c r="C18" s="203"/>
      <c r="D18" s="203"/>
      <c r="E18" s="203"/>
      <c r="F18" s="203"/>
      <c r="G18" s="204"/>
      <c r="H18" s="195"/>
      <c r="I18" t="s">
        <v>273</v>
      </c>
      <c r="J18"/>
      <c r="K18"/>
      <c r="L18"/>
      <c r="M18" t="str">
        <f t="shared" si="0"/>
        <v xml:space="preserve">Baréin    </v>
      </c>
      <c r="N18" s="1" t="s">
        <v>40</v>
      </c>
      <c r="U18" s="41"/>
      <c r="V18" s="41"/>
      <c r="W18" s="41"/>
      <c r="X18" s="41"/>
      <c r="Y18" s="41"/>
      <c r="Z18" s="41"/>
      <c r="AA18" s="41"/>
      <c r="AB18" s="41"/>
      <c r="AC18" s="41"/>
      <c r="AD18" s="41"/>
      <c r="AE18" s="41"/>
      <c r="AF18" s="41"/>
      <c r="AG18" s="41"/>
      <c r="AH18" s="41"/>
      <c r="AI18" s="41"/>
      <c r="AJ18" s="41"/>
      <c r="AK18" s="41"/>
    </row>
    <row r="19" spans="1:37" s="1" customFormat="1" ht="36" customHeight="1" thickBot="1" x14ac:dyDescent="0.3">
      <c r="A19" s="196">
        <v>6</v>
      </c>
      <c r="B19" s="76" t="s">
        <v>272</v>
      </c>
      <c r="C19" s="77"/>
      <c r="D19" s="199" t="str">
        <f>IF(C19=I1,I17,+IF(C19&lt;&gt;I1," "))</f>
        <v xml:space="preserve"> </v>
      </c>
      <c r="E19" s="200"/>
      <c r="F19" s="201"/>
      <c r="G19" s="77"/>
      <c r="H19" t="s">
        <v>313</v>
      </c>
      <c r="I19" t="s">
        <v>274</v>
      </c>
      <c r="M19" t="str">
        <f t="shared" si="0"/>
        <v xml:space="preserve">Bélgica    </v>
      </c>
      <c r="N19" s="1" t="s">
        <v>41</v>
      </c>
      <c r="U19" s="41"/>
      <c r="V19" s="41"/>
      <c r="W19" s="41"/>
      <c r="X19" s="41"/>
      <c r="Y19" s="41"/>
      <c r="Z19" s="41"/>
      <c r="AA19" s="41"/>
      <c r="AB19" s="41"/>
      <c r="AC19" s="41"/>
      <c r="AD19" s="41"/>
      <c r="AE19" s="41"/>
      <c r="AF19" s="41"/>
      <c r="AG19" s="41"/>
      <c r="AH19" s="41"/>
      <c r="AI19" s="41"/>
      <c r="AJ19" s="41"/>
      <c r="AK19" s="41"/>
    </row>
    <row r="20" spans="1:37" s="1" customFormat="1" ht="31.5" customHeight="1" thickBot="1" x14ac:dyDescent="0.3">
      <c r="A20" s="197"/>
      <c r="B20" s="30" t="str">
        <f>IF(G19=I1,"AL ENCONTRARSE EN CUMPLIMIENTO DE CONTRATO DE RETRIBUCIÓN O DE BENEFICIOS, REQUERIMOS APORTE LO SIGUIENTE",+IF(G19&lt;&gt;I1," "))</f>
        <v xml:space="preserve"> </v>
      </c>
      <c r="C20" s="30" t="str">
        <f>IF(G19=I1,I18,+IF(G19&lt;&gt;I1," "))</f>
        <v xml:space="preserve"> </v>
      </c>
      <c r="D20" s="77"/>
      <c r="E20" s="199" t="str">
        <f>IF(G19=I1,I19,+IF(G19&lt;&gt;I1," "))</f>
        <v xml:space="preserve"> </v>
      </c>
      <c r="F20" s="201"/>
      <c r="G20" s="78"/>
      <c r="H20" t="s">
        <v>280</v>
      </c>
      <c r="I20" t="s">
        <v>267</v>
      </c>
      <c r="M20" t="str">
        <f t="shared" si="0"/>
        <v xml:space="preserve">Belice    </v>
      </c>
      <c r="N20" s="1" t="s">
        <v>42</v>
      </c>
      <c r="U20" s="41"/>
      <c r="V20" s="41"/>
      <c r="W20" s="41"/>
      <c r="X20" s="41"/>
      <c r="Y20" s="41"/>
      <c r="Z20" s="41"/>
      <c r="AA20" s="41"/>
      <c r="AB20" s="41"/>
      <c r="AC20" s="41"/>
      <c r="AD20" s="41"/>
      <c r="AE20" s="41"/>
      <c r="AF20" s="41"/>
      <c r="AG20" s="41"/>
      <c r="AH20" s="41"/>
      <c r="AI20" s="41"/>
      <c r="AJ20" s="41"/>
      <c r="AK20" s="41"/>
    </row>
    <row r="21" spans="1:37" s="1" customFormat="1" ht="28.5" customHeight="1" thickBot="1" x14ac:dyDescent="0.3">
      <c r="A21" s="198"/>
      <c r="B21" s="30" t="str">
        <f>IF(C19=I1,"POR FAVOR INDICAR A CUAL PROGRAMA INSTITUCIONAL, CORRESPONDE LA ACTIVIDAD ACADÉMICA A DESARROLLAR",+IF(C19&lt;&gt;I1," "))</f>
        <v xml:space="preserve"> </v>
      </c>
      <c r="C21" s="57"/>
      <c r="D21" s="199" t="str">
        <f>+IF(C21&lt;&gt;I21,H19,+IF(C21=I21," "))</f>
        <v xml:space="preserve"> </v>
      </c>
      <c r="E21" s="200"/>
      <c r="F21" s="200"/>
      <c r="G21" s="54"/>
      <c r="M21" t="str">
        <f t="shared" si="0"/>
        <v xml:space="preserve">Benín    </v>
      </c>
      <c r="N21" s="1" t="s">
        <v>43</v>
      </c>
      <c r="U21" s="41"/>
      <c r="V21" s="41"/>
      <c r="W21" s="41"/>
      <c r="X21" s="41"/>
      <c r="Y21" s="41"/>
      <c r="Z21" s="41"/>
      <c r="AA21" s="41"/>
      <c r="AB21" s="41"/>
      <c r="AC21" s="41"/>
      <c r="AD21" s="41"/>
      <c r="AE21" s="41"/>
      <c r="AF21" s="41"/>
      <c r="AG21" s="41"/>
      <c r="AH21" s="41"/>
      <c r="AI21" s="41"/>
      <c r="AJ21" s="41"/>
      <c r="AK21" s="41"/>
    </row>
    <row r="22" spans="1:37" customFormat="1" ht="15.75" customHeight="1" x14ac:dyDescent="0.25">
      <c r="A22" s="180" t="s">
        <v>281</v>
      </c>
      <c r="B22" s="181"/>
      <c r="C22" s="181"/>
      <c r="D22" s="181"/>
      <c r="E22" s="181"/>
      <c r="F22" s="181"/>
      <c r="G22" s="182"/>
      <c r="H22" s="11"/>
      <c r="I22" t="s">
        <v>275</v>
      </c>
      <c r="J22" s="1"/>
      <c r="K22" s="1"/>
      <c r="L22" s="1"/>
      <c r="M22" t="str">
        <f t="shared" si="0"/>
        <v xml:space="preserve">Bielorrusia    </v>
      </c>
      <c r="N22" t="s">
        <v>44</v>
      </c>
      <c r="U22" s="40"/>
      <c r="V22" s="40"/>
      <c r="W22" s="40"/>
      <c r="X22" s="40"/>
      <c r="Y22" s="40"/>
      <c r="Z22" s="40"/>
      <c r="AA22" s="40"/>
      <c r="AB22" s="40"/>
      <c r="AC22" s="40"/>
      <c r="AD22" s="40"/>
      <c r="AE22" s="40"/>
      <c r="AF22" s="40"/>
      <c r="AG22" s="40"/>
      <c r="AH22" s="40"/>
      <c r="AI22" s="40"/>
      <c r="AJ22" s="40"/>
      <c r="AK22" s="40"/>
    </row>
    <row r="23" spans="1:37" customFormat="1" ht="9.75" customHeight="1" x14ac:dyDescent="0.25">
      <c r="A23" s="183"/>
      <c r="B23" s="184"/>
      <c r="C23" s="184"/>
      <c r="D23" s="184"/>
      <c r="E23" s="184"/>
      <c r="F23" s="184"/>
      <c r="G23" s="185"/>
      <c r="I23" t="s">
        <v>276</v>
      </c>
      <c r="M23" t="str">
        <f t="shared" si="0"/>
        <v xml:space="preserve">Birmania    </v>
      </c>
      <c r="N23" t="s">
        <v>45</v>
      </c>
      <c r="U23" s="40"/>
      <c r="V23" s="40"/>
      <c r="W23" s="40"/>
      <c r="X23" s="40"/>
      <c r="Y23" s="40"/>
      <c r="Z23" s="40"/>
      <c r="AA23" s="40"/>
      <c r="AB23" s="40"/>
      <c r="AC23" s="40"/>
      <c r="AD23" s="40"/>
      <c r="AE23" s="40"/>
      <c r="AF23" s="40"/>
      <c r="AG23" s="40"/>
      <c r="AH23" s="40"/>
      <c r="AI23" s="40"/>
      <c r="AJ23" s="40"/>
      <c r="AK23" s="40"/>
    </row>
    <row r="24" spans="1:37" customFormat="1" ht="51.75" customHeight="1" x14ac:dyDescent="0.25">
      <c r="A24" s="52">
        <v>7</v>
      </c>
      <c r="B24" s="56" t="s">
        <v>283</v>
      </c>
      <c r="C24" s="55"/>
      <c r="D24" s="140" t="s">
        <v>282</v>
      </c>
      <c r="E24" s="140"/>
      <c r="F24" s="179"/>
      <c r="G24" s="179"/>
      <c r="I24" t="s">
        <v>277</v>
      </c>
      <c r="M24" t="str">
        <f t="shared" si="0"/>
        <v xml:space="preserve">Bolivia    </v>
      </c>
      <c r="N24" t="s">
        <v>46</v>
      </c>
      <c r="U24" s="40"/>
      <c r="V24" s="40"/>
      <c r="W24" s="40"/>
      <c r="X24" s="40"/>
      <c r="Y24" s="40"/>
      <c r="Z24" s="40"/>
      <c r="AA24" s="40"/>
      <c r="AB24" s="40"/>
      <c r="AC24" s="40"/>
      <c r="AD24" s="40"/>
      <c r="AE24" s="40"/>
      <c r="AF24" s="40"/>
      <c r="AG24" s="40"/>
      <c r="AH24" s="40"/>
      <c r="AI24" s="40"/>
      <c r="AJ24" s="40"/>
      <c r="AK24" s="40"/>
    </row>
    <row r="25" spans="1:37" customFormat="1" ht="113.25" customHeight="1" x14ac:dyDescent="0.25">
      <c r="A25" s="52">
        <v>8</v>
      </c>
      <c r="B25" s="31" t="s">
        <v>239</v>
      </c>
      <c r="C25" s="55"/>
      <c r="D25" s="140" t="str">
        <f>+IF(C25=$I$1,$I$9,+IF(C25=$I$2,$I$7,+IF(C25=$I$3," ",+IF(C25=$I$4," "))))</f>
        <v xml:space="preserve"> </v>
      </c>
      <c r="E25" s="140"/>
      <c r="F25" s="179"/>
      <c r="G25" s="179"/>
      <c r="I25" t="s">
        <v>278</v>
      </c>
      <c r="M25" t="str">
        <f t="shared" si="0"/>
        <v xml:space="preserve">Bosnia y Herzegovina  </v>
      </c>
      <c r="N25" t="s">
        <v>47</v>
      </c>
      <c r="O25" t="s">
        <v>30</v>
      </c>
      <c r="P25" t="s">
        <v>48</v>
      </c>
      <c r="U25" s="40"/>
      <c r="V25" s="40"/>
      <c r="W25" s="40"/>
      <c r="X25" s="40"/>
      <c r="Y25" s="40"/>
      <c r="Z25" s="40"/>
      <c r="AA25" s="40"/>
      <c r="AB25" s="40"/>
      <c r="AC25" s="40"/>
      <c r="AD25" s="40"/>
      <c r="AE25" s="40"/>
      <c r="AF25" s="40"/>
      <c r="AG25" s="40"/>
      <c r="AH25" s="40"/>
      <c r="AI25" s="40"/>
      <c r="AJ25" s="40"/>
      <c r="AK25" s="40"/>
    </row>
    <row r="26" spans="1:37" customFormat="1" ht="157.5" customHeight="1" x14ac:dyDescent="0.25">
      <c r="A26" s="52">
        <v>9</v>
      </c>
      <c r="B26" s="9" t="s">
        <v>240</v>
      </c>
      <c r="C26" s="55"/>
      <c r="D26" s="140" t="str">
        <f>+IF(C26=$I$1,$I$10,+IF(C26=$I$2,$I$7,+IF(C26=$I$3," ",+IF(C26=$I$4," "))))</f>
        <v xml:space="preserve"> </v>
      </c>
      <c r="E26" s="140"/>
      <c r="F26" s="179"/>
      <c r="G26" s="179"/>
      <c r="I26" t="s">
        <v>279</v>
      </c>
      <c r="M26" t="str">
        <f t="shared" si="0"/>
        <v xml:space="preserve">Botsuana    </v>
      </c>
      <c r="N26" t="s">
        <v>49</v>
      </c>
      <c r="U26" s="40"/>
      <c r="V26" s="40"/>
      <c r="W26" s="40"/>
      <c r="X26" s="40"/>
      <c r="Y26" s="40"/>
      <c r="Z26" s="40"/>
      <c r="AA26" s="40"/>
      <c r="AB26" s="40"/>
      <c r="AC26" s="40"/>
      <c r="AD26" s="40"/>
      <c r="AE26" s="40"/>
      <c r="AF26" s="40"/>
      <c r="AG26" s="40"/>
      <c r="AH26" s="40"/>
      <c r="AI26" s="40"/>
      <c r="AJ26" s="40"/>
      <c r="AK26" s="40"/>
    </row>
    <row r="27" spans="1:37" customFormat="1" ht="27.75" customHeight="1" thickBot="1" x14ac:dyDescent="0.3">
      <c r="A27" s="176" t="s">
        <v>242</v>
      </c>
      <c r="B27" s="177"/>
      <c r="C27" s="177"/>
      <c r="D27" s="177"/>
      <c r="E27" s="177"/>
      <c r="F27" s="177"/>
      <c r="G27" s="178"/>
      <c r="I27" t="s">
        <v>315</v>
      </c>
      <c r="M27" t="str">
        <f t="shared" si="0"/>
        <v xml:space="preserve">Brasil    </v>
      </c>
      <c r="N27" t="s">
        <v>50</v>
      </c>
      <c r="U27" s="40"/>
      <c r="V27" s="40"/>
      <c r="W27" s="40"/>
      <c r="X27" s="40"/>
      <c r="Y27" s="40"/>
      <c r="Z27" s="40"/>
      <c r="AA27" s="40"/>
      <c r="AB27" s="40"/>
      <c r="AC27" s="40"/>
      <c r="AD27" s="40"/>
      <c r="AE27" s="40"/>
      <c r="AF27" s="40"/>
      <c r="AG27" s="40"/>
      <c r="AH27" s="40"/>
      <c r="AI27" s="40"/>
      <c r="AJ27" s="40"/>
      <c r="AK27" s="40"/>
    </row>
    <row r="28" spans="1:37" customFormat="1" ht="24" customHeight="1" x14ac:dyDescent="0.25">
      <c r="A28" s="19"/>
      <c r="B28" s="174" t="s">
        <v>249</v>
      </c>
      <c r="C28" s="174"/>
      <c r="D28" s="174"/>
      <c r="E28" s="174"/>
      <c r="F28" s="174"/>
      <c r="G28" s="175"/>
      <c r="M28" t="str">
        <f t="shared" si="0"/>
        <v xml:space="preserve">Brunéi    </v>
      </c>
      <c r="N28" t="s">
        <v>51</v>
      </c>
      <c r="U28" s="40"/>
      <c r="V28" s="40"/>
      <c r="W28" s="40"/>
      <c r="X28" s="40"/>
      <c r="Y28" s="40"/>
      <c r="Z28" s="40"/>
      <c r="AA28" s="40"/>
      <c r="AB28" s="40"/>
      <c r="AC28" s="40"/>
      <c r="AD28" s="40"/>
      <c r="AE28" s="40"/>
      <c r="AF28" s="40"/>
      <c r="AG28" s="40"/>
      <c r="AH28" s="40"/>
      <c r="AI28" s="40"/>
      <c r="AJ28" s="40"/>
      <c r="AK28" s="40"/>
    </row>
    <row r="29" spans="1:37" customFormat="1" ht="85.5" customHeight="1" x14ac:dyDescent="0.25">
      <c r="A29" s="52">
        <v>10</v>
      </c>
      <c r="B29" s="33" t="s">
        <v>314</v>
      </c>
      <c r="C29" s="55"/>
      <c r="D29" s="140" t="str">
        <f>+IF(C29=$I$1,$I$9,+IF(C29=$I$2,$I$7,+IF(C29=$I$4," ",+IF(C29=$I$3," "))))</f>
        <v xml:space="preserve"> </v>
      </c>
      <c r="E29" s="140"/>
      <c r="F29" s="141"/>
      <c r="G29" s="141"/>
      <c r="M29" t="str">
        <f t="shared" si="0"/>
        <v xml:space="preserve">Bulgaria    </v>
      </c>
      <c r="N29" t="s">
        <v>52</v>
      </c>
      <c r="U29" s="40"/>
      <c r="V29" s="40"/>
      <c r="W29" s="40"/>
      <c r="X29" s="40"/>
      <c r="Y29" s="40"/>
      <c r="Z29" s="40"/>
      <c r="AA29" s="40"/>
      <c r="AB29" s="40"/>
      <c r="AC29" s="40"/>
      <c r="AD29" s="40"/>
      <c r="AE29" s="40"/>
      <c r="AF29" s="40"/>
      <c r="AG29" s="40"/>
      <c r="AH29" s="40"/>
      <c r="AI29" s="40"/>
      <c r="AJ29" s="40"/>
      <c r="AK29" s="40"/>
    </row>
    <row r="30" spans="1:37" customFormat="1" ht="45" customHeight="1" x14ac:dyDescent="0.25">
      <c r="A30" s="52">
        <v>11</v>
      </c>
      <c r="B30" s="33" t="s">
        <v>243</v>
      </c>
      <c r="C30" s="55"/>
      <c r="D30" s="140" t="str">
        <f t="shared" ref="D30:D35" si="1">+IF(C30=$I$1,$I$9,+IF(C30=$I$2,$I$7,+IF(C30=$I$4," ",+IF(C30=$I$3," "))))</f>
        <v xml:space="preserve"> </v>
      </c>
      <c r="E30" s="140"/>
      <c r="F30" s="141"/>
      <c r="G30" s="141"/>
      <c r="M30" t="str">
        <f t="shared" si="0"/>
        <v xml:space="preserve">Burkina Faso   </v>
      </c>
      <c r="N30" t="s">
        <v>53</v>
      </c>
      <c r="O30" t="s">
        <v>54</v>
      </c>
      <c r="U30" s="40"/>
      <c r="V30" s="40"/>
      <c r="W30" s="40"/>
      <c r="X30" s="40"/>
      <c r="Y30" s="40"/>
      <c r="Z30" s="40"/>
      <c r="AA30" s="40"/>
      <c r="AB30" s="40"/>
      <c r="AC30" s="40"/>
      <c r="AD30" s="40"/>
      <c r="AE30" s="40"/>
      <c r="AF30" s="40"/>
      <c r="AG30" s="40"/>
      <c r="AH30" s="40"/>
      <c r="AI30" s="40"/>
      <c r="AJ30" s="40"/>
      <c r="AK30" s="40"/>
    </row>
    <row r="31" spans="1:37" customFormat="1" ht="59.25" customHeight="1" x14ac:dyDescent="0.25">
      <c r="A31" s="52">
        <v>12</v>
      </c>
      <c r="B31" s="33" t="s">
        <v>244</v>
      </c>
      <c r="C31" s="55"/>
      <c r="D31" s="140" t="str">
        <f t="shared" si="1"/>
        <v xml:space="preserve"> </v>
      </c>
      <c r="E31" s="140"/>
      <c r="F31" s="141"/>
      <c r="G31" s="141"/>
      <c r="M31" t="str">
        <f t="shared" si="0"/>
        <v xml:space="preserve">Burundi    </v>
      </c>
      <c r="N31" t="s">
        <v>55</v>
      </c>
      <c r="U31" s="40"/>
      <c r="V31" s="40"/>
      <c r="W31" s="40"/>
      <c r="X31" s="40"/>
      <c r="Y31" s="40"/>
      <c r="Z31" s="40"/>
      <c r="AA31" s="40"/>
      <c r="AB31" s="40"/>
      <c r="AC31" s="40"/>
      <c r="AD31" s="40"/>
      <c r="AE31" s="40"/>
      <c r="AF31" s="40"/>
      <c r="AG31" s="40"/>
      <c r="AH31" s="40"/>
      <c r="AI31" s="40"/>
      <c r="AJ31" s="40"/>
      <c r="AK31" s="40"/>
    </row>
    <row r="32" spans="1:37" customFormat="1" ht="36" x14ac:dyDescent="0.25">
      <c r="A32" s="52">
        <v>13</v>
      </c>
      <c r="B32" s="33" t="s">
        <v>245</v>
      </c>
      <c r="C32" s="55"/>
      <c r="D32" s="140" t="str">
        <f t="shared" si="1"/>
        <v xml:space="preserve"> </v>
      </c>
      <c r="E32" s="140"/>
      <c r="F32" s="141"/>
      <c r="G32" s="141"/>
      <c r="M32" t="str">
        <f t="shared" si="0"/>
        <v xml:space="preserve">Bután    </v>
      </c>
      <c r="N32" t="s">
        <v>56</v>
      </c>
      <c r="U32" s="40"/>
      <c r="V32" s="40"/>
      <c r="W32" s="40"/>
      <c r="X32" s="40"/>
      <c r="Y32" s="40"/>
      <c r="Z32" s="40"/>
      <c r="AA32" s="40"/>
      <c r="AB32" s="40"/>
      <c r="AC32" s="40"/>
      <c r="AD32" s="40"/>
      <c r="AE32" s="40"/>
      <c r="AF32" s="40"/>
      <c r="AG32" s="40"/>
      <c r="AH32" s="40"/>
      <c r="AI32" s="40"/>
      <c r="AJ32" s="40"/>
      <c r="AK32" s="40"/>
    </row>
    <row r="33" spans="1:37" customFormat="1" ht="57" customHeight="1" x14ac:dyDescent="0.25">
      <c r="A33" s="52">
        <v>14</v>
      </c>
      <c r="B33" s="33" t="s">
        <v>246</v>
      </c>
      <c r="C33" s="55"/>
      <c r="D33" s="140" t="str">
        <f t="shared" si="1"/>
        <v xml:space="preserve"> </v>
      </c>
      <c r="E33" s="140"/>
      <c r="F33" s="141"/>
      <c r="G33" s="141"/>
      <c r="M33" t="str">
        <f t="shared" si="0"/>
        <v xml:space="preserve">Cabo Verde   </v>
      </c>
      <c r="N33" t="s">
        <v>57</v>
      </c>
      <c r="O33" t="s">
        <v>58</v>
      </c>
      <c r="U33" s="40"/>
      <c r="V33" s="40"/>
      <c r="W33" s="40"/>
      <c r="X33" s="40"/>
      <c r="Y33" s="40"/>
      <c r="Z33" s="40"/>
      <c r="AA33" s="40"/>
      <c r="AB33" s="40"/>
      <c r="AC33" s="40"/>
      <c r="AD33" s="40"/>
      <c r="AE33" s="40"/>
      <c r="AF33" s="40"/>
      <c r="AG33" s="40"/>
      <c r="AH33" s="40"/>
      <c r="AI33" s="40"/>
      <c r="AJ33" s="40"/>
      <c r="AK33" s="40"/>
    </row>
    <row r="34" spans="1:37" customFormat="1" ht="46.9" customHeight="1" x14ac:dyDescent="0.25">
      <c r="A34" s="52">
        <v>15</v>
      </c>
      <c r="B34" s="33" t="s">
        <v>247</v>
      </c>
      <c r="C34" s="55"/>
      <c r="D34" s="140" t="str">
        <f t="shared" si="1"/>
        <v xml:space="preserve"> </v>
      </c>
      <c r="E34" s="140"/>
      <c r="F34" s="141"/>
      <c r="G34" s="141"/>
      <c r="M34" t="str">
        <f t="shared" si="0"/>
        <v xml:space="preserve">Camboya    </v>
      </c>
      <c r="N34" t="s">
        <v>59</v>
      </c>
      <c r="U34" s="40"/>
      <c r="V34" s="40"/>
      <c r="W34" s="40"/>
      <c r="X34" s="40"/>
      <c r="Y34" s="40"/>
      <c r="Z34" s="40"/>
      <c r="AA34" s="40"/>
      <c r="AB34" s="40"/>
      <c r="AC34" s="40"/>
      <c r="AD34" s="40"/>
      <c r="AE34" s="40"/>
      <c r="AF34" s="40"/>
      <c r="AG34" s="40"/>
      <c r="AH34" s="40"/>
      <c r="AI34" s="40"/>
      <c r="AJ34" s="40"/>
      <c r="AK34" s="40"/>
    </row>
    <row r="35" spans="1:37" customFormat="1" ht="57" customHeight="1" x14ac:dyDescent="0.25">
      <c r="A35" s="52">
        <v>16</v>
      </c>
      <c r="B35" s="33" t="s">
        <v>248</v>
      </c>
      <c r="C35" s="55"/>
      <c r="D35" s="140" t="str">
        <f t="shared" si="1"/>
        <v xml:space="preserve"> </v>
      </c>
      <c r="E35" s="140"/>
      <c r="F35" s="141"/>
      <c r="G35" s="141"/>
      <c r="M35" t="str">
        <f t="shared" si="0"/>
        <v xml:space="preserve">Camerún    </v>
      </c>
      <c r="N35" t="s">
        <v>60</v>
      </c>
      <c r="U35" s="40"/>
      <c r="V35" s="40"/>
      <c r="W35" s="40"/>
      <c r="X35" s="40"/>
      <c r="Y35" s="40"/>
      <c r="Z35" s="40"/>
      <c r="AA35" s="40"/>
      <c r="AB35" s="40"/>
      <c r="AC35" s="40"/>
      <c r="AD35" s="40"/>
      <c r="AE35" s="40"/>
      <c r="AF35" s="40"/>
      <c r="AG35" s="40"/>
      <c r="AH35" s="40"/>
      <c r="AI35" s="40"/>
      <c r="AJ35" s="40"/>
      <c r="AK35" s="40"/>
    </row>
    <row r="36" spans="1:37" customFormat="1" ht="21.95" customHeight="1" thickBot="1" x14ac:dyDescent="0.3">
      <c r="A36" s="213" t="s">
        <v>10</v>
      </c>
      <c r="B36" s="214"/>
      <c r="C36" s="214"/>
      <c r="D36" s="214"/>
      <c r="E36" s="214"/>
      <c r="F36" s="214"/>
      <c r="G36" s="215"/>
      <c r="M36" t="str">
        <f t="shared" si="0"/>
        <v xml:space="preserve">Canadá    </v>
      </c>
      <c r="N36" t="s">
        <v>61</v>
      </c>
      <c r="U36" s="40"/>
      <c r="V36" s="40"/>
      <c r="W36" s="40"/>
      <c r="X36" s="40"/>
      <c r="Y36" s="40"/>
      <c r="Z36" s="40"/>
      <c r="AA36" s="40"/>
      <c r="AB36" s="40"/>
      <c r="AC36" s="40"/>
      <c r="AD36" s="40"/>
      <c r="AE36" s="40"/>
      <c r="AF36" s="40"/>
      <c r="AG36" s="40"/>
      <c r="AH36" s="40"/>
      <c r="AI36" s="40"/>
      <c r="AJ36" s="40"/>
      <c r="AK36" s="40"/>
    </row>
    <row r="37" spans="1:37" customFormat="1" ht="120.75" thickBot="1" x14ac:dyDescent="0.3">
      <c r="A37" s="17">
        <v>17</v>
      </c>
      <c r="B37" s="35" t="s">
        <v>12</v>
      </c>
      <c r="C37" s="55"/>
      <c r="D37" s="208" t="str">
        <f>+IF(C37=$I$1,"PRESENTA UN DOCUEMNTO OFICIAL DE LA UNIVERSIDAD INDICANDO CADA DETALLE SOLICITADO",+IF(C37=$I$2,$I$7,+IF(C37=$I$3," ",+IF(C37=I4," "))))</f>
        <v xml:space="preserve"> </v>
      </c>
      <c r="E37" s="208"/>
      <c r="F37" s="209"/>
      <c r="G37" s="210"/>
      <c r="M37" t="str">
        <f t="shared" si="0"/>
        <v xml:space="preserve">Catar    </v>
      </c>
      <c r="N37" t="s">
        <v>62</v>
      </c>
      <c r="U37" s="40"/>
      <c r="V37" s="40"/>
      <c r="W37" s="40"/>
      <c r="X37" s="40"/>
      <c r="Y37" s="40"/>
      <c r="Z37" s="40"/>
      <c r="AA37" s="40"/>
      <c r="AB37" s="40"/>
      <c r="AC37" s="40"/>
      <c r="AD37" s="40"/>
      <c r="AE37" s="40"/>
      <c r="AF37" s="40"/>
      <c r="AG37" s="40"/>
      <c r="AH37" s="40"/>
      <c r="AI37" s="40"/>
      <c r="AJ37" s="40"/>
      <c r="AK37" s="40"/>
    </row>
    <row r="38" spans="1:37" customFormat="1" ht="54" customHeight="1" thickBot="1" x14ac:dyDescent="0.3">
      <c r="A38" s="17">
        <v>18</v>
      </c>
      <c r="B38" s="36" t="s">
        <v>284</v>
      </c>
      <c r="C38" s="55"/>
      <c r="D38" s="207" t="str">
        <f>+IF(C38=$I$1,"PRESENTA UN PROGRAMA DETALLADO DE LA ACTIVIDAD ACADÉMICA A DESARROLLARSE , EL MISMO DEBE ESTAR EN IDIOMA ESPAÑOL",+IF(C38=$I$2,$I$7,+IF(C38=$I$3," ",+IF(C38=I4," "))))</f>
        <v xml:space="preserve"> </v>
      </c>
      <c r="E38" s="207"/>
      <c r="F38" s="211"/>
      <c r="G38" s="212"/>
      <c r="M38" t="str">
        <f t="shared" si="0"/>
        <v xml:space="preserve">Chad    </v>
      </c>
      <c r="N38" t="s">
        <v>63</v>
      </c>
      <c r="U38" s="40"/>
      <c r="V38" s="40"/>
      <c r="W38" s="40"/>
      <c r="X38" s="40"/>
      <c r="Y38" s="40"/>
      <c r="Z38" s="40"/>
      <c r="AA38" s="40"/>
      <c r="AB38" s="40"/>
      <c r="AC38" s="40"/>
      <c r="AD38" s="40"/>
      <c r="AE38" s="40"/>
      <c r="AF38" s="40"/>
      <c r="AG38" s="40"/>
      <c r="AH38" s="40"/>
      <c r="AI38" s="40"/>
      <c r="AJ38" s="40"/>
      <c r="AK38" s="40"/>
    </row>
    <row r="39" spans="1:37" customFormat="1" ht="17.25" customHeight="1" thickBot="1" x14ac:dyDescent="0.3">
      <c r="A39" s="170" t="s">
        <v>11</v>
      </c>
      <c r="B39" s="171"/>
      <c r="C39" s="171"/>
      <c r="D39" s="171"/>
      <c r="E39" s="171"/>
      <c r="F39" s="171"/>
      <c r="G39" s="172"/>
      <c r="M39" t="str">
        <f t="shared" si="0"/>
        <v xml:space="preserve">Chile    </v>
      </c>
      <c r="N39" t="s">
        <v>64</v>
      </c>
      <c r="U39" s="40"/>
      <c r="V39" s="40"/>
      <c r="W39" s="40"/>
      <c r="X39" s="40"/>
      <c r="Y39" s="40"/>
      <c r="Z39" s="40"/>
      <c r="AA39" s="40"/>
      <c r="AB39" s="40"/>
      <c r="AC39" s="40"/>
      <c r="AD39" s="40"/>
      <c r="AE39" s="40"/>
      <c r="AF39" s="40"/>
      <c r="AG39" s="40"/>
      <c r="AH39" s="40"/>
      <c r="AI39" s="40"/>
      <c r="AJ39" s="40"/>
      <c r="AK39" s="40"/>
    </row>
    <row r="40" spans="1:37" customFormat="1" ht="21" customHeight="1" thickBot="1" x14ac:dyDescent="0.3">
      <c r="A40" s="20">
        <v>19</v>
      </c>
      <c r="B40" s="119" t="s">
        <v>251</v>
      </c>
      <c r="C40" s="120"/>
      <c r="D40" s="120"/>
      <c r="E40" s="120"/>
      <c r="F40" s="120"/>
      <c r="G40" s="121"/>
      <c r="M40" t="str">
        <f t="shared" si="0"/>
        <v xml:space="preserve">China    </v>
      </c>
      <c r="N40" t="s">
        <v>65</v>
      </c>
      <c r="U40" s="40"/>
      <c r="V40" s="40"/>
      <c r="W40" s="40"/>
      <c r="X40" s="40"/>
      <c r="Y40" s="40"/>
      <c r="Z40" s="40"/>
      <c r="AA40" s="40"/>
      <c r="AB40" s="40"/>
      <c r="AC40" s="40"/>
      <c r="AD40" s="40"/>
      <c r="AE40" s="40"/>
      <c r="AF40" s="40"/>
      <c r="AG40" s="40"/>
      <c r="AH40" s="40"/>
      <c r="AI40" s="40"/>
      <c r="AJ40" s="40"/>
      <c r="AK40" s="40"/>
    </row>
    <row r="41" spans="1:37" customFormat="1" ht="31.5" customHeight="1" x14ac:dyDescent="0.25">
      <c r="A41" s="21">
        <v>1</v>
      </c>
      <c r="B41" s="32" t="s">
        <v>252</v>
      </c>
      <c r="C41" s="55"/>
      <c r="D41" s="122" t="str">
        <f>+IF(C41=$I$1,"PRESENTA UN DOCUMENTO EN PERFECTO ESTADO Y VIGENTE",+IF(C41=$I$2,$I$7,+IF(C41=$I$3," ",+IF(C41=I4," "))))</f>
        <v xml:space="preserve"> </v>
      </c>
      <c r="E41" s="122"/>
      <c r="F41" s="124"/>
      <c r="G41" s="125"/>
      <c r="M41" t="str">
        <f t="shared" si="0"/>
        <v xml:space="preserve">Chipre    </v>
      </c>
      <c r="N41" t="s">
        <v>66</v>
      </c>
      <c r="U41" s="40"/>
      <c r="V41" s="40"/>
      <c r="W41" s="40"/>
      <c r="X41" s="40"/>
      <c r="Y41" s="40"/>
      <c r="Z41" s="40"/>
      <c r="AA41" s="40"/>
      <c r="AB41" s="40"/>
      <c r="AC41" s="40"/>
      <c r="AD41" s="40"/>
      <c r="AE41" s="40"/>
      <c r="AF41" s="40"/>
      <c r="AG41" s="40"/>
      <c r="AH41" s="40"/>
      <c r="AI41" s="40"/>
      <c r="AJ41" s="40"/>
      <c r="AK41" s="40"/>
    </row>
    <row r="42" spans="1:37" customFormat="1" ht="32.25" customHeight="1" x14ac:dyDescent="0.25">
      <c r="A42" s="18">
        <v>2</v>
      </c>
      <c r="B42" s="33" t="s">
        <v>253</v>
      </c>
      <c r="C42" s="55"/>
      <c r="D42" s="107" t="str">
        <f>+IF(C42=$I$1,"PRESENTA  UN DOCUMENTO RESIENTE Y CLARO,",+IF(C42=$I$2,$I$7,+IF(C42=$I$3," ",+IF(C42=I4," "))))</f>
        <v xml:space="preserve"> </v>
      </c>
      <c r="E42" s="107"/>
      <c r="F42" s="108"/>
      <c r="G42" s="109"/>
      <c r="M42" t="str">
        <f t="shared" si="0"/>
        <v xml:space="preserve">Ciudad del Vaticano  </v>
      </c>
      <c r="N42" t="s">
        <v>67</v>
      </c>
      <c r="O42" t="s">
        <v>68</v>
      </c>
      <c r="P42" t="s">
        <v>69</v>
      </c>
      <c r="U42" s="40"/>
      <c r="V42" s="40"/>
      <c r="W42" s="40"/>
      <c r="X42" s="40"/>
      <c r="Y42" s="40"/>
      <c r="Z42" s="40"/>
      <c r="AA42" s="40"/>
      <c r="AB42" s="40"/>
      <c r="AC42" s="40"/>
      <c r="AD42" s="40"/>
      <c r="AE42" s="40"/>
      <c r="AF42" s="40"/>
      <c r="AG42" s="40"/>
      <c r="AH42" s="40"/>
      <c r="AI42" s="40"/>
      <c r="AJ42" s="40"/>
      <c r="AK42" s="40"/>
    </row>
    <row r="43" spans="1:37" customFormat="1" ht="30" customHeight="1" x14ac:dyDescent="0.25">
      <c r="A43" s="18">
        <v>3</v>
      </c>
      <c r="B43" s="33" t="s">
        <v>254</v>
      </c>
      <c r="C43" s="55"/>
      <c r="D43" s="107" t="str">
        <f>+IF(C43=$I$1,"PRESENTA UN DOCUMENTO LEGIBLE Y ACTUALIZADO",+IF(C43=$I$2,$I$7,+IF(C43=$I$3," ",+IF(C43=I4," "))))</f>
        <v xml:space="preserve"> </v>
      </c>
      <c r="E43" s="107"/>
      <c r="F43" s="108"/>
      <c r="G43" s="109"/>
      <c r="M43" t="str">
        <f t="shared" si="0"/>
        <v xml:space="preserve">Colombia    </v>
      </c>
      <c r="N43" t="s">
        <v>70</v>
      </c>
      <c r="U43" s="40"/>
      <c r="V43" s="40"/>
      <c r="W43" s="40"/>
      <c r="X43" s="40"/>
      <c r="Y43" s="40"/>
      <c r="Z43" s="40"/>
      <c r="AA43" s="40"/>
      <c r="AB43" s="40"/>
      <c r="AC43" s="40"/>
      <c r="AD43" s="40"/>
      <c r="AE43" s="40"/>
      <c r="AF43" s="40"/>
      <c r="AG43" s="40"/>
      <c r="AH43" s="40"/>
      <c r="AI43" s="40"/>
      <c r="AJ43" s="40"/>
      <c r="AK43" s="40"/>
    </row>
    <row r="44" spans="1:37" customFormat="1" ht="33" customHeight="1" x14ac:dyDescent="0.25">
      <c r="A44" s="18">
        <v>4</v>
      </c>
      <c r="B44" s="33" t="s">
        <v>255</v>
      </c>
      <c r="C44" s="55"/>
      <c r="D44" s="107" t="str">
        <f>+IF(C44=$I$1,"PRESENTA UÚLTIMA COLILLA DE PAGO",+IF(C44=$I$2,$I$7,+IF(C44=$I$3," ",+IF(C44=I4," "))))</f>
        <v xml:space="preserve"> </v>
      </c>
      <c r="E44" s="107"/>
      <c r="F44" s="108"/>
      <c r="G44" s="109"/>
      <c r="M44" t="str">
        <f t="shared" si="0"/>
        <v xml:space="preserve">Comoras    </v>
      </c>
      <c r="N44" t="s">
        <v>71</v>
      </c>
      <c r="U44" s="40"/>
      <c r="V44" s="40"/>
      <c r="W44" s="40"/>
      <c r="X44" s="40"/>
      <c r="Y44" s="40"/>
      <c r="Z44" s="40"/>
      <c r="AA44" s="40"/>
      <c r="AB44" s="40"/>
      <c r="AC44" s="40"/>
      <c r="AD44" s="40"/>
      <c r="AE44" s="40"/>
      <c r="AF44" s="40"/>
      <c r="AG44" s="40"/>
      <c r="AH44" s="40"/>
      <c r="AI44" s="40"/>
      <c r="AJ44" s="40"/>
      <c r="AK44" s="40"/>
    </row>
    <row r="45" spans="1:37" customFormat="1" ht="33.75" customHeight="1" thickBot="1" x14ac:dyDescent="0.3">
      <c r="A45" s="22">
        <v>5</v>
      </c>
      <c r="B45" s="34" t="s">
        <v>256</v>
      </c>
      <c r="C45" s="55"/>
      <c r="D45" s="123" t="str">
        <f>+IF(C45=$I$1,"PRESENTA UN DOCUMENTO CON LA CUENTA IBAN Y CUENTA CLIENTE, ADEMÁS DEL NÚMERO DE CÉDULA",+IF(C45=$I$2,$I$7,+IF(C45=$I$3," ",+IF(C45=I4," "))))</f>
        <v xml:space="preserve"> </v>
      </c>
      <c r="E45" s="123"/>
      <c r="F45" s="126"/>
      <c r="G45" s="127"/>
      <c r="M45" t="str">
        <f t="shared" si="0"/>
        <v xml:space="preserve">Corea del Norte  </v>
      </c>
      <c r="N45" t="s">
        <v>72</v>
      </c>
      <c r="O45" t="s">
        <v>68</v>
      </c>
      <c r="P45" t="s">
        <v>73</v>
      </c>
      <c r="U45" s="40"/>
      <c r="V45" s="40"/>
      <c r="W45" s="40"/>
      <c r="X45" s="40"/>
      <c r="Y45" s="40"/>
      <c r="Z45" s="40"/>
      <c r="AA45" s="40"/>
      <c r="AB45" s="40"/>
      <c r="AC45" s="40"/>
      <c r="AD45" s="40"/>
      <c r="AE45" s="40"/>
      <c r="AF45" s="40"/>
      <c r="AG45" s="40"/>
      <c r="AH45" s="40"/>
      <c r="AI45" s="40"/>
      <c r="AJ45" s="40"/>
      <c r="AK45" s="40"/>
    </row>
    <row r="46" spans="1:37" customFormat="1" ht="22.5" customHeight="1" thickBot="1" x14ac:dyDescent="0.3">
      <c r="A46" s="93" t="s">
        <v>261</v>
      </c>
      <c r="B46" s="94"/>
      <c r="C46" s="94"/>
      <c r="D46" s="94"/>
      <c r="E46" s="94"/>
      <c r="F46" s="94"/>
      <c r="G46" s="95"/>
      <c r="M46" t="str">
        <f t="shared" si="0"/>
        <v xml:space="preserve">Corea del Sur  </v>
      </c>
      <c r="N46" t="s">
        <v>72</v>
      </c>
      <c r="O46" t="s">
        <v>68</v>
      </c>
      <c r="P46" t="s">
        <v>74</v>
      </c>
      <c r="U46" s="40"/>
      <c r="V46" s="40"/>
      <c r="W46" s="40"/>
      <c r="X46" s="40"/>
      <c r="Y46" s="40"/>
      <c r="Z46" s="40"/>
      <c r="AA46" s="40"/>
      <c r="AB46" s="40"/>
      <c r="AC46" s="40"/>
      <c r="AD46" s="40"/>
      <c r="AE46" s="40"/>
      <c r="AF46" s="40"/>
      <c r="AG46" s="40"/>
      <c r="AH46" s="40"/>
      <c r="AI46" s="40"/>
      <c r="AJ46" s="40"/>
      <c r="AK46" s="40"/>
    </row>
    <row r="47" spans="1:37" customFormat="1" ht="18" customHeight="1" thickBot="1" x14ac:dyDescent="0.3">
      <c r="A47" s="128" t="s">
        <v>263</v>
      </c>
      <c r="B47" s="129"/>
      <c r="C47" s="129"/>
      <c r="D47" s="129"/>
      <c r="E47" s="129"/>
      <c r="F47" s="129"/>
      <c r="G47" s="130"/>
      <c r="M47" t="str">
        <f t="shared" si="0"/>
        <v xml:space="preserve">Costa de Marfil  </v>
      </c>
      <c r="N47" t="s">
        <v>75</v>
      </c>
      <c r="O47" t="s">
        <v>76</v>
      </c>
      <c r="P47" t="s">
        <v>77</v>
      </c>
      <c r="U47" s="40"/>
      <c r="V47" s="40"/>
      <c r="W47" s="40"/>
      <c r="X47" s="40"/>
      <c r="Y47" s="40"/>
      <c r="Z47" s="40"/>
      <c r="AA47" s="40"/>
      <c r="AB47" s="40"/>
      <c r="AC47" s="40"/>
      <c r="AD47" s="40"/>
      <c r="AE47" s="40"/>
      <c r="AF47" s="40"/>
      <c r="AG47" s="40"/>
      <c r="AH47" s="40"/>
      <c r="AI47" s="40"/>
      <c r="AJ47" s="40"/>
      <c r="AK47" s="40"/>
    </row>
    <row r="48" spans="1:37" customFormat="1" ht="45" customHeight="1" x14ac:dyDescent="0.25">
      <c r="A48" s="21">
        <v>1</v>
      </c>
      <c r="B48" s="32" t="s">
        <v>259</v>
      </c>
      <c r="C48" s="55"/>
      <c r="D48" s="122" t="str">
        <f>+IF(C48=$I$1,"PRESENTA EL FORMULARIO  COMPLETO COMO ES DEBIDO",+IF(C48=$I$2,$I$7,+IF(C48=$I$3," ",+IF(C41=I4," "))))</f>
        <v xml:space="preserve"> </v>
      </c>
      <c r="E48" s="122"/>
      <c r="F48" s="124"/>
      <c r="G48" s="125"/>
      <c r="M48" t="str">
        <f t="shared" si="0"/>
        <v xml:space="preserve">Costa Rica   </v>
      </c>
      <c r="N48" t="s">
        <v>75</v>
      </c>
      <c r="O48" t="s">
        <v>78</v>
      </c>
      <c r="U48" s="40"/>
      <c r="V48" s="40"/>
      <c r="W48" s="40"/>
      <c r="X48" s="40"/>
      <c r="Y48" s="40"/>
      <c r="Z48" s="40"/>
      <c r="AA48" s="40"/>
      <c r="AB48" s="40"/>
      <c r="AC48" s="40"/>
      <c r="AD48" s="40"/>
      <c r="AE48" s="40"/>
      <c r="AF48" s="40"/>
      <c r="AG48" s="40"/>
      <c r="AH48" s="40"/>
      <c r="AI48" s="40"/>
      <c r="AJ48" s="40"/>
      <c r="AK48" s="40"/>
    </row>
    <row r="49" spans="1:37" customFormat="1" ht="30" customHeight="1" x14ac:dyDescent="0.25">
      <c r="A49" s="18">
        <v>2</v>
      </c>
      <c r="B49" s="33" t="s">
        <v>257</v>
      </c>
      <c r="C49" s="55"/>
      <c r="D49" s="107" t="str">
        <f>+IF(C49=$I$1,"PRESENTA  UN DOCUMENTO RESIENTE Y CLARO,",+IF(C49=$I$2,$I$7,+IF(C49=$I$3," ",+IF(C41=I4," "))))</f>
        <v xml:space="preserve"> </v>
      </c>
      <c r="E49" s="107"/>
      <c r="F49" s="108"/>
      <c r="G49" s="109"/>
      <c r="M49" t="str">
        <f t="shared" si="0"/>
        <v xml:space="preserve">Croacia    </v>
      </c>
      <c r="N49" t="s">
        <v>79</v>
      </c>
      <c r="U49" s="40"/>
      <c r="V49" s="40"/>
      <c r="W49" s="40"/>
      <c r="X49" s="40"/>
      <c r="Y49" s="40"/>
      <c r="Z49" s="40"/>
      <c r="AA49" s="40"/>
      <c r="AB49" s="40"/>
      <c r="AC49" s="40"/>
      <c r="AD49" s="40"/>
      <c r="AE49" s="40"/>
      <c r="AF49" s="40"/>
      <c r="AG49" s="40"/>
      <c r="AH49" s="40"/>
      <c r="AI49" s="40"/>
      <c r="AJ49" s="40"/>
      <c r="AK49" s="40"/>
    </row>
    <row r="50" spans="1:37" customFormat="1" ht="33.75" customHeight="1" x14ac:dyDescent="0.25">
      <c r="A50" s="18">
        <v>3</v>
      </c>
      <c r="B50" s="33" t="s">
        <v>254</v>
      </c>
      <c r="C50" s="55"/>
      <c r="D50" s="107" t="str">
        <f>+IF(C50=$I$1,"PRESENTA UN DOCUMENTO LEGIBLE Y ACTUALIZADO",+IF(C50=$I$2,$I$7,+IF(C50=$I$3," ",+IF(C41=I4," "))))</f>
        <v xml:space="preserve"> </v>
      </c>
      <c r="E50" s="107"/>
      <c r="F50" s="108"/>
      <c r="G50" s="109"/>
      <c r="M50" t="str">
        <f t="shared" si="0"/>
        <v xml:space="preserve">Cuba    </v>
      </c>
      <c r="N50" t="s">
        <v>80</v>
      </c>
      <c r="U50" s="40"/>
      <c r="V50" s="40"/>
      <c r="W50" s="40"/>
      <c r="X50" s="40"/>
      <c r="Y50" s="40"/>
      <c r="Z50" s="40"/>
      <c r="AA50" s="40"/>
      <c r="AB50" s="40"/>
      <c r="AC50" s="40"/>
      <c r="AD50" s="40"/>
      <c r="AE50" s="40"/>
      <c r="AF50" s="40"/>
      <c r="AG50" s="40"/>
      <c r="AH50" s="40"/>
      <c r="AI50" s="40"/>
      <c r="AJ50" s="40"/>
      <c r="AK50" s="40"/>
    </row>
    <row r="51" spans="1:37" customFormat="1" ht="45" customHeight="1" x14ac:dyDescent="0.25">
      <c r="A51" s="18">
        <v>4</v>
      </c>
      <c r="B51" s="33" t="s">
        <v>255</v>
      </c>
      <c r="C51" s="55"/>
      <c r="D51" s="107" t="str">
        <f>+IF(C51=$I$1,"PRESENTA UÚLTIMA COLILLA DE PAGO",+IF(C51=$I$2,$I$7,+IF(C51=$I$3," ",+IF(C41=I4," "))))</f>
        <v xml:space="preserve"> </v>
      </c>
      <c r="E51" s="107"/>
      <c r="F51" s="108"/>
      <c r="G51" s="109"/>
      <c r="M51" t="str">
        <f t="shared" si="0"/>
        <v xml:space="preserve">Dinamarca    </v>
      </c>
      <c r="N51" t="s">
        <v>81</v>
      </c>
      <c r="U51" s="40"/>
      <c r="V51" s="40"/>
      <c r="W51" s="40"/>
      <c r="X51" s="40"/>
      <c r="Y51" s="40"/>
      <c r="Z51" s="40"/>
      <c r="AA51" s="40"/>
      <c r="AB51" s="40"/>
      <c r="AC51" s="40"/>
      <c r="AD51" s="40"/>
      <c r="AE51" s="40"/>
      <c r="AF51" s="40"/>
      <c r="AG51" s="40"/>
      <c r="AH51" s="40"/>
      <c r="AI51" s="40"/>
      <c r="AJ51" s="40"/>
      <c r="AK51" s="40"/>
    </row>
    <row r="52" spans="1:37" customFormat="1" ht="45" customHeight="1" x14ac:dyDescent="0.25">
      <c r="A52" s="18">
        <v>5</v>
      </c>
      <c r="B52" s="33" t="s">
        <v>258</v>
      </c>
      <c r="C52" s="55"/>
      <c r="D52" s="107" t="str">
        <f>+IF(C52=$I$1,"DEBE SER RECIENTE Y PRESENTAR TODOS LOS DETALLES , ADJUNTAR HOJA DE TRABAJO",+IF(C52=$I$2,$I$7,+IF(C52=$I$3," ",+IF(C41=I4," "))))</f>
        <v xml:space="preserve"> </v>
      </c>
      <c r="E52" s="107"/>
      <c r="F52" s="108"/>
      <c r="G52" s="109"/>
      <c r="M52" t="str">
        <f t="shared" si="0"/>
        <v xml:space="preserve">Dominica    </v>
      </c>
      <c r="N52" t="s">
        <v>82</v>
      </c>
      <c r="U52" s="40"/>
      <c r="V52" s="40"/>
      <c r="W52" s="40"/>
      <c r="X52" s="40"/>
      <c r="Y52" s="40"/>
      <c r="Z52" s="40"/>
      <c r="AA52" s="40"/>
      <c r="AB52" s="40"/>
      <c r="AC52" s="40"/>
      <c r="AD52" s="40"/>
      <c r="AE52" s="40"/>
      <c r="AF52" s="40"/>
      <c r="AG52" s="40"/>
      <c r="AH52" s="40"/>
      <c r="AI52" s="40"/>
      <c r="AJ52" s="40"/>
      <c r="AK52" s="40"/>
    </row>
    <row r="53" spans="1:37" customFormat="1" ht="35.450000000000003" customHeight="1" thickBot="1" x14ac:dyDescent="0.3">
      <c r="A53" s="79">
        <v>6</v>
      </c>
      <c r="B53" s="80" t="s">
        <v>252</v>
      </c>
      <c r="C53" s="81"/>
      <c r="D53" s="110" t="str">
        <f>+IF(C53=$I$1,"PRESENTA UN DOCUMENTO EN PERFECTO ESTADO Y VIGENTE",+IF(C53=$I$2,$I$7,+IF(C53=$I$3," ",+IF(C41=I4," "))))</f>
        <v xml:space="preserve"> </v>
      </c>
      <c r="E53" s="110"/>
      <c r="F53" s="111"/>
      <c r="G53" s="112"/>
      <c r="M53" t="str">
        <f t="shared" si="0"/>
        <v xml:space="preserve">Ecuador    </v>
      </c>
      <c r="N53" t="s">
        <v>83</v>
      </c>
      <c r="U53" s="40"/>
      <c r="V53" s="40"/>
      <c r="W53" s="40"/>
      <c r="X53" s="40"/>
      <c r="Y53" s="40"/>
      <c r="Z53" s="40"/>
      <c r="AA53" s="40"/>
      <c r="AB53" s="40"/>
      <c r="AC53" s="40"/>
      <c r="AD53" s="40"/>
      <c r="AE53" s="40"/>
      <c r="AF53" s="40"/>
      <c r="AG53" s="40"/>
      <c r="AH53" s="40"/>
      <c r="AI53" s="40"/>
      <c r="AJ53" s="40"/>
      <c r="AK53" s="40"/>
    </row>
    <row r="54" spans="1:37" customFormat="1" ht="15" customHeight="1" thickBot="1" x14ac:dyDescent="0.3">
      <c r="A54" s="218" t="s">
        <v>321</v>
      </c>
      <c r="B54" s="219"/>
      <c r="C54" s="219"/>
      <c r="D54" s="219"/>
      <c r="E54" s="219"/>
      <c r="F54" s="219"/>
      <c r="G54" s="220"/>
      <c r="M54" t="str">
        <f t="shared" si="0"/>
        <v xml:space="preserve">Egipto    </v>
      </c>
      <c r="N54" t="s">
        <v>84</v>
      </c>
      <c r="U54" s="40"/>
      <c r="V54" s="40"/>
      <c r="W54" s="40"/>
      <c r="X54" s="40"/>
      <c r="Y54" s="40"/>
      <c r="Z54" s="40"/>
      <c r="AA54" s="40"/>
      <c r="AB54" s="40"/>
      <c r="AC54" s="40"/>
      <c r="AD54" s="40"/>
      <c r="AE54" s="40"/>
      <c r="AF54" s="40"/>
      <c r="AG54" s="40"/>
      <c r="AH54" s="40"/>
      <c r="AI54" s="40"/>
      <c r="AJ54" s="40"/>
      <c r="AK54" s="40"/>
    </row>
    <row r="55" spans="1:37" customFormat="1" ht="21" customHeight="1" thickBot="1" x14ac:dyDescent="0.3">
      <c r="A55" s="89">
        <v>1</v>
      </c>
      <c r="B55" s="88" t="s">
        <v>322</v>
      </c>
      <c r="C55" s="216"/>
      <c r="D55" s="217"/>
      <c r="E55" s="91"/>
      <c r="F55" s="84" t="s">
        <v>323</v>
      </c>
      <c r="G55" s="83"/>
      <c r="M55" t="str">
        <f t="shared" si="0"/>
        <v xml:space="preserve">El Salvador   </v>
      </c>
      <c r="N55" t="s">
        <v>85</v>
      </c>
      <c r="O55" t="s">
        <v>86</v>
      </c>
      <c r="U55" s="40"/>
      <c r="V55" s="40"/>
      <c r="W55" s="40"/>
      <c r="X55" s="40"/>
      <c r="Y55" s="40"/>
      <c r="Z55" s="40"/>
      <c r="AA55" s="40"/>
      <c r="AB55" s="40"/>
      <c r="AC55" s="40"/>
      <c r="AD55" s="40"/>
      <c r="AE55" s="40"/>
      <c r="AF55" s="40"/>
      <c r="AG55" s="40"/>
      <c r="AH55" s="40"/>
      <c r="AI55" s="40"/>
      <c r="AJ55" s="40"/>
      <c r="AK55" s="40"/>
    </row>
    <row r="56" spans="1:37" customFormat="1" ht="48" customHeight="1" thickBot="1" x14ac:dyDescent="0.3">
      <c r="A56" s="82"/>
      <c r="B56" s="90"/>
      <c r="C56" s="87"/>
      <c r="D56" s="86"/>
      <c r="E56" s="86"/>
      <c r="F56" s="92"/>
      <c r="G56" s="74"/>
      <c r="M56" t="str">
        <f t="shared" si="0"/>
        <v xml:space="preserve">Emiratos Árabes Unidos  </v>
      </c>
      <c r="N56" t="s">
        <v>87</v>
      </c>
      <c r="O56" t="s">
        <v>88</v>
      </c>
      <c r="P56" t="s">
        <v>89</v>
      </c>
      <c r="U56" s="40"/>
      <c r="V56" s="40"/>
      <c r="W56" s="40"/>
      <c r="X56" s="40"/>
      <c r="Y56" s="40"/>
      <c r="Z56" s="40"/>
      <c r="AA56" s="40"/>
      <c r="AB56" s="40"/>
      <c r="AC56" s="40"/>
      <c r="AD56" s="40"/>
      <c r="AE56" s="40"/>
      <c r="AF56" s="40"/>
      <c r="AG56" s="40"/>
      <c r="AH56" s="40"/>
      <c r="AI56" s="40"/>
      <c r="AJ56" s="40"/>
      <c r="AK56" s="40"/>
    </row>
    <row r="57" spans="1:37" customFormat="1" ht="21" customHeight="1" thickBot="1" x14ac:dyDescent="0.3">
      <c r="A57" s="89">
        <v>2</v>
      </c>
      <c r="B57" s="88" t="s">
        <v>322</v>
      </c>
      <c r="C57" s="216"/>
      <c r="D57" s="217"/>
      <c r="E57" s="91"/>
      <c r="F57" s="84" t="s">
        <v>323</v>
      </c>
      <c r="G57" s="83"/>
      <c r="M57" t="str">
        <f t="shared" si="0"/>
        <v xml:space="preserve">Eritrea    </v>
      </c>
      <c r="N57" t="s">
        <v>90</v>
      </c>
      <c r="U57" s="40"/>
      <c r="V57" s="40"/>
      <c r="W57" s="40"/>
      <c r="X57" s="40"/>
      <c r="Y57" s="40"/>
      <c r="Z57" s="40"/>
      <c r="AA57" s="40"/>
      <c r="AB57" s="40"/>
      <c r="AC57" s="40"/>
      <c r="AD57" s="40"/>
      <c r="AE57" s="40"/>
      <c r="AF57" s="40"/>
      <c r="AG57" s="40"/>
      <c r="AH57" s="40"/>
      <c r="AI57" s="40"/>
      <c r="AJ57" s="40"/>
      <c r="AK57" s="40"/>
    </row>
    <row r="58" spans="1:37" customFormat="1" ht="48" customHeight="1" thickBot="1" x14ac:dyDescent="0.3">
      <c r="A58" s="82"/>
      <c r="B58" s="90"/>
      <c r="C58" s="85"/>
      <c r="D58" s="86"/>
      <c r="E58" s="86"/>
      <c r="F58" s="92"/>
      <c r="G58" s="74"/>
      <c r="M58" t="str">
        <f t="shared" si="0"/>
        <v xml:space="preserve">Eslovaquia    </v>
      </c>
      <c r="N58" t="s">
        <v>91</v>
      </c>
      <c r="U58" s="40"/>
      <c r="V58" s="40"/>
      <c r="W58" s="40"/>
      <c r="X58" s="40"/>
      <c r="Y58" s="40"/>
      <c r="Z58" s="40"/>
      <c r="AA58" s="40"/>
      <c r="AB58" s="40"/>
      <c r="AC58" s="40"/>
      <c r="AD58" s="40"/>
      <c r="AE58" s="40"/>
      <c r="AF58" s="40"/>
      <c r="AG58" s="40"/>
      <c r="AH58" s="40"/>
      <c r="AI58" s="40"/>
      <c r="AJ58" s="40"/>
      <c r="AK58" s="40"/>
    </row>
    <row r="59" spans="1:37" customFormat="1" ht="21" customHeight="1" thickBot="1" x14ac:dyDescent="0.3">
      <c r="A59" s="89">
        <v>3</v>
      </c>
      <c r="B59" s="88" t="s">
        <v>322</v>
      </c>
      <c r="C59" s="216"/>
      <c r="D59" s="217"/>
      <c r="E59" s="91"/>
      <c r="F59" s="84" t="s">
        <v>323</v>
      </c>
      <c r="G59" s="83"/>
      <c r="M59" t="str">
        <f t="shared" si="0"/>
        <v xml:space="preserve">Eslovenia    </v>
      </c>
      <c r="N59" t="s">
        <v>92</v>
      </c>
      <c r="U59" s="40"/>
      <c r="V59" s="40"/>
      <c r="W59" s="40"/>
      <c r="X59" s="40"/>
      <c r="Y59" s="40"/>
      <c r="Z59" s="40"/>
      <c r="AA59" s="40"/>
      <c r="AB59" s="40"/>
      <c r="AC59" s="40"/>
      <c r="AD59" s="40"/>
      <c r="AE59" s="40"/>
      <c r="AF59" s="40"/>
      <c r="AG59" s="40"/>
      <c r="AH59" s="40"/>
      <c r="AI59" s="40"/>
      <c r="AJ59" s="40"/>
      <c r="AK59" s="40"/>
    </row>
    <row r="60" spans="1:37" customFormat="1" ht="48" customHeight="1" thickBot="1" x14ac:dyDescent="0.3">
      <c r="A60" s="82"/>
      <c r="B60" s="90"/>
      <c r="C60" s="85"/>
      <c r="D60" s="86"/>
      <c r="E60" s="86"/>
      <c r="F60" s="92"/>
      <c r="G60" s="74"/>
      <c r="M60" t="str">
        <f t="shared" si="0"/>
        <v xml:space="preserve">España    </v>
      </c>
      <c r="N60" t="s">
        <v>291</v>
      </c>
      <c r="U60" s="40"/>
      <c r="V60" s="40"/>
      <c r="W60" s="40"/>
      <c r="X60" s="40"/>
      <c r="Y60" s="40"/>
      <c r="Z60" s="40"/>
      <c r="AA60" s="40"/>
      <c r="AB60" s="40"/>
      <c r="AC60" s="40"/>
      <c r="AD60" s="40"/>
      <c r="AE60" s="40"/>
      <c r="AF60" s="40"/>
      <c r="AG60" s="40"/>
      <c r="AH60" s="40"/>
      <c r="AI60" s="40"/>
      <c r="AJ60" s="40"/>
      <c r="AK60" s="40"/>
    </row>
    <row r="61" spans="1:37" customFormat="1" ht="21" customHeight="1" thickBot="1" x14ac:dyDescent="0.3">
      <c r="A61" s="89">
        <v>4</v>
      </c>
      <c r="B61" s="88" t="s">
        <v>322</v>
      </c>
      <c r="C61" s="216"/>
      <c r="D61" s="217"/>
      <c r="E61" s="91"/>
      <c r="F61" s="84" t="s">
        <v>323</v>
      </c>
      <c r="G61" s="83"/>
      <c r="M61" t="str">
        <f t="shared" si="0"/>
        <v xml:space="preserve">Estados Unidos   </v>
      </c>
      <c r="N61" t="s">
        <v>292</v>
      </c>
      <c r="O61" t="s">
        <v>89</v>
      </c>
      <c r="U61" s="40"/>
      <c r="V61" s="40"/>
      <c r="W61" s="40"/>
      <c r="X61" s="40"/>
      <c r="Y61" s="40"/>
      <c r="Z61" s="40"/>
      <c r="AA61" s="40"/>
      <c r="AB61" s="40"/>
      <c r="AC61" s="40"/>
      <c r="AD61" s="40"/>
      <c r="AE61" s="40"/>
      <c r="AF61" s="40"/>
      <c r="AG61" s="40"/>
      <c r="AH61" s="40"/>
      <c r="AI61" s="40"/>
      <c r="AJ61" s="40"/>
      <c r="AK61" s="40"/>
    </row>
    <row r="62" spans="1:37" customFormat="1" ht="48" customHeight="1" thickBot="1" x14ac:dyDescent="0.3">
      <c r="A62" s="82"/>
      <c r="B62" s="90"/>
      <c r="C62" s="85"/>
      <c r="D62" s="86"/>
      <c r="E62" s="86"/>
      <c r="F62" s="92"/>
      <c r="G62" s="74"/>
      <c r="M62" t="str">
        <f t="shared" si="0"/>
        <v xml:space="preserve">Estonia    </v>
      </c>
      <c r="N62" t="s">
        <v>293</v>
      </c>
      <c r="U62" s="40"/>
      <c r="V62" s="40"/>
      <c r="W62" s="40"/>
      <c r="X62" s="40"/>
      <c r="Y62" s="40"/>
      <c r="Z62" s="40"/>
      <c r="AA62" s="40"/>
      <c r="AB62" s="40"/>
      <c r="AC62" s="40"/>
      <c r="AD62" s="40"/>
      <c r="AE62" s="40"/>
      <c r="AF62" s="40"/>
      <c r="AG62" s="40"/>
      <c r="AH62" s="40"/>
      <c r="AI62" s="40"/>
      <c r="AJ62" s="40"/>
      <c r="AK62" s="40"/>
    </row>
    <row r="63" spans="1:37" customFormat="1" ht="30.75" customHeight="1" thickBot="1" x14ac:dyDescent="0.3">
      <c r="A63" s="115" t="s">
        <v>262</v>
      </c>
      <c r="B63" s="116"/>
      <c r="C63" s="116"/>
      <c r="D63" s="116"/>
      <c r="E63" s="116"/>
      <c r="F63" s="116"/>
      <c r="G63" s="117"/>
      <c r="M63" t="str">
        <f t="shared" si="0"/>
        <v xml:space="preserve">Etiopía    </v>
      </c>
      <c r="N63" t="s">
        <v>294</v>
      </c>
      <c r="U63" s="40"/>
      <c r="V63" s="40"/>
      <c r="W63" s="40"/>
      <c r="X63" s="40"/>
      <c r="Y63" s="40"/>
      <c r="Z63" s="40"/>
      <c r="AA63" s="40"/>
      <c r="AB63" s="40"/>
      <c r="AC63" s="40"/>
      <c r="AD63" s="40"/>
      <c r="AE63" s="40"/>
      <c r="AF63" s="40"/>
      <c r="AG63" s="40"/>
      <c r="AH63" s="40"/>
      <c r="AI63" s="40"/>
      <c r="AJ63" s="40"/>
      <c r="AK63" s="40"/>
    </row>
    <row r="64" spans="1:37" customFormat="1" ht="102.75" customHeight="1" thickBot="1" x14ac:dyDescent="0.3">
      <c r="A64" s="23">
        <v>20</v>
      </c>
      <c r="B64" s="37" t="s">
        <v>324</v>
      </c>
      <c r="C64" s="75" t="s">
        <v>21</v>
      </c>
      <c r="D64" s="118" t="str">
        <f>+IF(C64=$I$1,"¿SE REALIZÓ EL ESTUDIO DE LA PROPIEDAD Y CUENTA CON EL VISTO BUENO DEL ÁREA DE GESTIÓN NOTARIAL?, ADEMÀS DEBEMOS DEJAR CLARO QUE LOS GASTOS DE AVALUO CORREN POR CUENTA DEL SOLICITANTE Y EL PERITO ES PROPORCIONADO POR LA GERENCIOA DE PENSIONES",+IF(C64=$I$2,"",+IF(C64=$I$3," ",+IF(C64=H64," "))))</f>
        <v>¿SE REALIZÓ EL ESTUDIO DE LA PROPIEDAD Y CUENTA CON EL VISTO BUENO DEL ÁREA DE GESTIÓN NOTARIAL?, ADEMÀS DEBEMOS DEJAR CLARO QUE LOS GASTOS DE AVALUO CORREN POR CUENTA DEL SOLICITANTE Y EL PERITO ES PROPORCIONADO POR LA GERENCIOA DE PENSIONES</v>
      </c>
      <c r="E64" s="118"/>
      <c r="F64" s="99"/>
      <c r="G64" s="100"/>
      <c r="M64" t="str">
        <f t="shared" si="0"/>
        <v xml:space="preserve">Filipinas    </v>
      </c>
      <c r="N64" t="s">
        <v>295</v>
      </c>
      <c r="U64" s="40"/>
      <c r="V64" s="40"/>
      <c r="W64" s="40"/>
      <c r="X64" s="40"/>
      <c r="Y64" s="40"/>
      <c r="Z64" s="40"/>
      <c r="AA64" s="40"/>
      <c r="AB64" s="40"/>
      <c r="AC64" s="40"/>
      <c r="AD64" s="40"/>
      <c r="AE64" s="40"/>
      <c r="AF64" s="40"/>
      <c r="AG64" s="40"/>
      <c r="AH64" s="40"/>
      <c r="AI64" s="40"/>
      <c r="AJ64" s="40"/>
      <c r="AK64" s="40"/>
    </row>
    <row r="65" spans="1:37" customFormat="1" ht="30" customHeight="1" thickBot="1" x14ac:dyDescent="0.3">
      <c r="A65" s="113" t="s">
        <v>260</v>
      </c>
      <c r="B65" s="114"/>
      <c r="C65" s="114"/>
      <c r="D65" s="114"/>
      <c r="E65" s="114"/>
      <c r="F65" s="114"/>
      <c r="G65" s="114"/>
      <c r="M65" t="str">
        <f t="shared" si="0"/>
        <v xml:space="preserve">Finlandia    </v>
      </c>
      <c r="N65" t="s">
        <v>93</v>
      </c>
      <c r="U65" s="40"/>
      <c r="V65" s="40"/>
      <c r="W65" s="40"/>
      <c r="X65" s="40"/>
      <c r="Y65" s="40"/>
      <c r="Z65" s="40"/>
      <c r="AA65" s="40"/>
      <c r="AB65" s="40"/>
      <c r="AC65" s="40"/>
      <c r="AD65" s="40"/>
      <c r="AE65" s="40"/>
      <c r="AF65" s="40"/>
      <c r="AG65" s="40"/>
      <c r="AH65" s="40"/>
      <c r="AI65" s="40"/>
      <c r="AJ65" s="40"/>
      <c r="AK65" s="40"/>
    </row>
    <row r="66" spans="1:37" customFormat="1" ht="95.25" customHeight="1" thickBot="1" x14ac:dyDescent="0.3">
      <c r="A66" s="15">
        <v>21</v>
      </c>
      <c r="B66" s="38" t="s">
        <v>285</v>
      </c>
      <c r="C66" s="101" t="s">
        <v>309</v>
      </c>
      <c r="D66" s="102"/>
      <c r="E66" s="103"/>
      <c r="F66" s="51" t="s">
        <v>311</v>
      </c>
      <c r="G66" s="55"/>
      <c r="M66" t="str">
        <f t="shared" si="0"/>
        <v xml:space="preserve">Fiyi    </v>
      </c>
      <c r="N66" t="s">
        <v>94</v>
      </c>
      <c r="U66" s="40"/>
      <c r="V66" s="40"/>
      <c r="W66" s="40"/>
      <c r="X66" s="40"/>
      <c r="Y66" s="40"/>
      <c r="Z66" s="40"/>
      <c r="AA66" s="40"/>
      <c r="AB66" s="40"/>
      <c r="AC66" s="40"/>
      <c r="AD66" s="40"/>
      <c r="AE66" s="40"/>
      <c r="AF66" s="40"/>
      <c r="AG66" s="40"/>
      <c r="AH66" s="40"/>
      <c r="AI66" s="40"/>
      <c r="AJ66" s="40"/>
      <c r="AK66" s="40"/>
    </row>
    <row r="67" spans="1:37" customFormat="1" ht="60" customHeight="1" thickBot="1" x14ac:dyDescent="0.3">
      <c r="A67" s="17">
        <v>22</v>
      </c>
      <c r="B67" s="39" t="s">
        <v>286</v>
      </c>
      <c r="C67" s="104" t="s">
        <v>310</v>
      </c>
      <c r="D67" s="105"/>
      <c r="E67" s="106"/>
      <c r="F67" s="51" t="s">
        <v>311</v>
      </c>
      <c r="G67" s="55"/>
      <c r="M67" t="str">
        <f t="shared" ref="M67:M130" si="2">CONCATENATE(N67," ",O67," ",P67," ",Q67," ",R67)</f>
        <v xml:space="preserve">Francia    </v>
      </c>
      <c r="N67" t="s">
        <v>95</v>
      </c>
      <c r="U67" s="40"/>
      <c r="V67" s="40"/>
      <c r="W67" s="40"/>
      <c r="X67" s="40"/>
      <c r="Y67" s="40"/>
      <c r="Z67" s="40"/>
      <c r="AA67" s="40"/>
      <c r="AB67" s="40"/>
      <c r="AC67" s="40"/>
      <c r="AD67" s="40"/>
      <c r="AE67" s="40"/>
      <c r="AF67" s="40"/>
      <c r="AG67" s="40"/>
      <c r="AH67" s="40"/>
      <c r="AI67" s="40"/>
      <c r="AJ67" s="40"/>
      <c r="AK67" s="40"/>
    </row>
    <row r="68" spans="1:37" customFormat="1" ht="30" customHeight="1" thickBot="1" x14ac:dyDescent="0.3">
      <c r="A68" s="2"/>
      <c r="B68" s="96" t="s">
        <v>0</v>
      </c>
      <c r="C68" s="97"/>
      <c r="D68" s="97"/>
      <c r="E68" s="97"/>
      <c r="F68" s="97"/>
      <c r="G68" s="98"/>
      <c r="M68" t="str">
        <f t="shared" si="2"/>
        <v xml:space="preserve">Gabón    </v>
      </c>
      <c r="N68" t="s">
        <v>96</v>
      </c>
      <c r="U68" s="40"/>
      <c r="V68" s="40"/>
      <c r="W68" s="40"/>
      <c r="X68" s="40"/>
      <c r="Y68" s="40"/>
      <c r="Z68" s="40"/>
      <c r="AA68" s="40"/>
      <c r="AB68" s="40"/>
      <c r="AC68" s="40"/>
      <c r="AD68" s="40"/>
      <c r="AE68" s="40"/>
      <c r="AF68" s="40"/>
      <c r="AG68" s="40"/>
      <c r="AH68" s="40"/>
      <c r="AI68" s="40"/>
      <c r="AJ68" s="40"/>
      <c r="AK68" s="40"/>
    </row>
    <row r="69" spans="1:37" s="40" customFormat="1" ht="30" customHeight="1" x14ac:dyDescent="0.25">
      <c r="A69" s="2"/>
      <c r="B69" s="189"/>
      <c r="C69" s="190"/>
      <c r="D69" s="190"/>
      <c r="E69" s="190"/>
      <c r="F69" s="190"/>
      <c r="G69" s="191"/>
      <c r="M69" s="40" t="str">
        <f t="shared" si="2"/>
        <v xml:space="preserve">Gambia    </v>
      </c>
      <c r="N69" s="40" t="s">
        <v>97</v>
      </c>
    </row>
    <row r="70" spans="1:37" s="40" customFormat="1" ht="30" customHeight="1" thickBot="1" x14ac:dyDescent="0.3">
      <c r="A70" s="2"/>
      <c r="B70" s="192"/>
      <c r="C70" s="193"/>
      <c r="D70" s="193"/>
      <c r="E70" s="193"/>
      <c r="F70" s="193"/>
      <c r="G70" s="194"/>
      <c r="M70" s="40" t="str">
        <f t="shared" si="2"/>
        <v xml:space="preserve">Georgia    </v>
      </c>
      <c r="N70" s="40" t="s">
        <v>98</v>
      </c>
    </row>
    <row r="71" spans="1:37" s="40" customFormat="1" ht="30" customHeight="1" thickBot="1" x14ac:dyDescent="0.3">
      <c r="A71" s="2"/>
      <c r="B71" s="186" t="s">
        <v>318</v>
      </c>
      <c r="C71" s="187"/>
      <c r="D71" s="187"/>
      <c r="E71" s="187"/>
      <c r="F71" s="188"/>
      <c r="G71" s="73" t="s">
        <v>325</v>
      </c>
      <c r="M71" s="40" t="str">
        <f t="shared" si="2"/>
        <v xml:space="preserve">Ghana    </v>
      </c>
      <c r="N71" s="40" t="s">
        <v>99</v>
      </c>
    </row>
    <row r="72" spans="1:37" s="40" customFormat="1" ht="30" customHeight="1" thickBot="1" x14ac:dyDescent="0.3">
      <c r="A72" s="2"/>
      <c r="B72" s="4"/>
      <c r="C72" s="3"/>
      <c r="D72" s="3"/>
      <c r="E72" s="3"/>
      <c r="F72" s="3"/>
      <c r="G72" s="5"/>
      <c r="M72" s="40" t="str">
        <f t="shared" si="2"/>
        <v xml:space="preserve">Granada    </v>
      </c>
      <c r="N72" s="40" t="s">
        <v>100</v>
      </c>
    </row>
    <row r="73" spans="1:37" s="40" customFormat="1" ht="30" customHeight="1" x14ac:dyDescent="0.25">
      <c r="A73" s="2"/>
      <c r="B73" s="6" t="s">
        <v>2</v>
      </c>
      <c r="C73" s="7"/>
      <c r="D73" s="7"/>
      <c r="E73" s="7"/>
      <c r="F73" s="7"/>
      <c r="G73" s="7" t="s">
        <v>1</v>
      </c>
      <c r="M73" s="40" t="str">
        <f t="shared" si="2"/>
        <v xml:space="preserve">Grecia    </v>
      </c>
      <c r="N73" s="40" t="s">
        <v>101</v>
      </c>
    </row>
    <row r="74" spans="1:37" s="40" customFormat="1" ht="45" customHeight="1" x14ac:dyDescent="0.25">
      <c r="A74" s="2"/>
      <c r="B74" s="3"/>
      <c r="C74" s="3"/>
      <c r="D74" s="3"/>
      <c r="E74" s="3"/>
      <c r="F74" s="3"/>
      <c r="G74" s="10"/>
      <c r="M74" s="40" t="str">
        <f t="shared" si="2"/>
        <v xml:space="preserve">Guatemala    </v>
      </c>
      <c r="N74" s="40" t="s">
        <v>102</v>
      </c>
    </row>
    <row r="75" spans="1:37" s="40" customFormat="1" ht="30" customHeight="1" thickBot="1" x14ac:dyDescent="0.3">
      <c r="A75" s="2"/>
      <c r="B75" s="4"/>
      <c r="C75" s="3"/>
      <c r="D75" s="3"/>
      <c r="E75" s="3"/>
      <c r="F75" s="3"/>
      <c r="G75" s="5"/>
      <c r="M75" s="40" t="str">
        <f t="shared" si="2"/>
        <v xml:space="preserve">Guyana    </v>
      </c>
      <c r="N75" s="40" t="s">
        <v>103</v>
      </c>
    </row>
    <row r="76" spans="1:37" s="40" customFormat="1" ht="30" customHeight="1" x14ac:dyDescent="0.25">
      <c r="A76" s="2"/>
      <c r="B76" s="6" t="s">
        <v>3</v>
      </c>
      <c r="C76" s="3"/>
      <c r="D76" s="3"/>
      <c r="E76" s="3"/>
      <c r="F76" s="3"/>
      <c r="G76" s="8" t="s">
        <v>4</v>
      </c>
      <c r="M76" s="40" t="str">
        <f t="shared" si="2"/>
        <v xml:space="preserve">Guinea    </v>
      </c>
      <c r="N76" s="40" t="s">
        <v>104</v>
      </c>
    </row>
    <row r="77" spans="1:37" s="40" customFormat="1" ht="60" customHeight="1" x14ac:dyDescent="0.25">
      <c r="A77" s="2"/>
      <c r="B77" s="3"/>
      <c r="C77" s="3"/>
      <c r="D77" s="3"/>
      <c r="E77" s="3"/>
      <c r="F77" s="3"/>
      <c r="G77" s="7"/>
      <c r="M77" s="40" t="str">
        <f t="shared" si="2"/>
        <v xml:space="preserve">Guinea ecuatorial   </v>
      </c>
      <c r="N77" s="40" t="s">
        <v>104</v>
      </c>
      <c r="O77" s="40" t="s">
        <v>105</v>
      </c>
    </row>
    <row r="78" spans="1:37" s="40" customFormat="1" ht="45" customHeight="1" x14ac:dyDescent="0.25">
      <c r="A78" s="42"/>
      <c r="B78" s="43"/>
      <c r="C78" s="43"/>
      <c r="D78" s="43"/>
      <c r="E78" s="43"/>
      <c r="F78" s="43"/>
      <c r="G78" s="44"/>
      <c r="M78" s="40" t="str">
        <f t="shared" si="2"/>
        <v xml:space="preserve">Guinea-Bisáu    </v>
      </c>
      <c r="N78" s="40" t="s">
        <v>106</v>
      </c>
    </row>
    <row r="79" spans="1:37" s="40" customFormat="1" x14ac:dyDescent="0.25">
      <c r="A79" s="42"/>
      <c r="B79" s="43"/>
      <c r="C79" s="43"/>
      <c r="D79" s="43"/>
      <c r="E79" s="43"/>
      <c r="F79" s="43"/>
      <c r="G79" s="44"/>
      <c r="M79" s="40" t="str">
        <f t="shared" si="2"/>
        <v xml:space="preserve">Haití    </v>
      </c>
      <c r="N79" s="40" t="s">
        <v>107</v>
      </c>
    </row>
    <row r="80" spans="1:37" s="40" customFormat="1" ht="45" customHeight="1" x14ac:dyDescent="0.25">
      <c r="A80" s="42"/>
      <c r="G80" s="45"/>
      <c r="M80" s="40" t="str">
        <f t="shared" si="2"/>
        <v xml:space="preserve">Honduras    </v>
      </c>
      <c r="N80" s="40" t="s">
        <v>108</v>
      </c>
    </row>
    <row r="81" spans="1:15" s="40" customFormat="1" ht="30" customHeight="1" x14ac:dyDescent="0.25">
      <c r="A81" s="42"/>
      <c r="G81" s="45"/>
      <c r="M81" s="40" t="str">
        <f t="shared" si="2"/>
        <v xml:space="preserve">Hungría    </v>
      </c>
      <c r="N81" s="40" t="s">
        <v>109</v>
      </c>
    </row>
    <row r="82" spans="1:15" s="40" customFormat="1" x14ac:dyDescent="0.25">
      <c r="A82" s="42"/>
      <c r="G82" s="45"/>
      <c r="M82" s="40" t="str">
        <f t="shared" si="2"/>
        <v xml:space="preserve">India    </v>
      </c>
      <c r="N82" s="40" t="s">
        <v>110</v>
      </c>
    </row>
    <row r="83" spans="1:15" s="40" customFormat="1" ht="45" customHeight="1" x14ac:dyDescent="0.25">
      <c r="A83" s="42"/>
      <c r="G83" s="45"/>
      <c r="M83" s="40" t="str">
        <f t="shared" si="2"/>
        <v xml:space="preserve">Indonesia    </v>
      </c>
      <c r="N83" s="40" t="s">
        <v>111</v>
      </c>
    </row>
    <row r="84" spans="1:15" hidden="1" x14ac:dyDescent="0.25">
      <c r="A84" s="42"/>
      <c r="B84" s="40"/>
      <c r="C84" s="40"/>
      <c r="D84" s="40"/>
      <c r="E84" s="40"/>
      <c r="F84" s="40"/>
      <c r="G84" s="45"/>
      <c r="M84" t="str">
        <f t="shared" si="2"/>
        <v xml:space="preserve">Irak    </v>
      </c>
      <c r="N84" s="47" t="s">
        <v>112</v>
      </c>
    </row>
    <row r="85" spans="1:15" hidden="1" x14ac:dyDescent="0.25">
      <c r="A85" s="42"/>
      <c r="B85" s="40"/>
      <c r="C85" s="40"/>
      <c r="D85" s="40"/>
      <c r="E85" s="40"/>
      <c r="F85" s="40"/>
      <c r="G85" s="45"/>
      <c r="M85" t="str">
        <f t="shared" si="2"/>
        <v xml:space="preserve">Irán    </v>
      </c>
      <c r="N85" s="47" t="s">
        <v>113</v>
      </c>
    </row>
    <row r="86" spans="1:15" ht="30" hidden="1" customHeight="1" x14ac:dyDescent="0.25">
      <c r="A86" s="42"/>
      <c r="B86" s="40"/>
      <c r="C86" s="40"/>
      <c r="D86" s="40"/>
      <c r="E86" s="40"/>
      <c r="F86" s="40"/>
      <c r="G86" s="45"/>
      <c r="M86" t="str">
        <f t="shared" si="2"/>
        <v xml:space="preserve">Irlanda    </v>
      </c>
      <c r="N86" s="47" t="s">
        <v>114</v>
      </c>
    </row>
    <row r="87" spans="1:15" ht="30" hidden="1" customHeight="1" x14ac:dyDescent="0.25">
      <c r="A87" s="42"/>
      <c r="B87" s="40"/>
      <c r="C87" s="40"/>
      <c r="D87" s="40"/>
      <c r="E87" s="40"/>
      <c r="F87" s="40"/>
      <c r="G87" s="45"/>
      <c r="M87" t="str">
        <f t="shared" si="2"/>
        <v xml:space="preserve">Islandia    </v>
      </c>
      <c r="N87" s="47" t="s">
        <v>115</v>
      </c>
    </row>
    <row r="88" spans="1:15" ht="30" hidden="1" customHeight="1" x14ac:dyDescent="0.25">
      <c r="A88" s="42"/>
      <c r="B88" s="40"/>
      <c r="C88" s="40"/>
      <c r="D88" s="40"/>
      <c r="E88" s="40"/>
      <c r="F88" s="40"/>
      <c r="G88" s="45"/>
      <c r="M88" t="str">
        <f t="shared" si="2"/>
        <v xml:space="preserve">Islas Marshall   </v>
      </c>
      <c r="N88" s="47" t="s">
        <v>116</v>
      </c>
      <c r="O88" s="47" t="s">
        <v>117</v>
      </c>
    </row>
    <row r="89" spans="1:15" ht="30" hidden="1" customHeight="1" x14ac:dyDescent="0.25">
      <c r="A89" s="42"/>
      <c r="B89" s="40"/>
      <c r="C89" s="40"/>
      <c r="D89" s="40"/>
      <c r="E89" s="40"/>
      <c r="F89" s="40"/>
      <c r="G89" s="45"/>
      <c r="M89" t="str">
        <f t="shared" si="2"/>
        <v xml:space="preserve">Islas Salomón   </v>
      </c>
      <c r="N89" s="47" t="s">
        <v>116</v>
      </c>
      <c r="O89" s="47" t="s">
        <v>118</v>
      </c>
    </row>
    <row r="90" spans="1:15" hidden="1" x14ac:dyDescent="0.25">
      <c r="A90" s="42"/>
      <c r="B90" s="40"/>
      <c r="C90" s="40"/>
      <c r="D90" s="40"/>
      <c r="E90" s="40"/>
      <c r="F90" s="40"/>
      <c r="G90" s="45"/>
      <c r="M90" t="str">
        <f t="shared" si="2"/>
        <v xml:space="preserve">Israel    </v>
      </c>
      <c r="N90" s="47" t="s">
        <v>119</v>
      </c>
    </row>
    <row r="91" spans="1:15" hidden="1" x14ac:dyDescent="0.25">
      <c r="A91" s="42"/>
      <c r="B91" s="40"/>
      <c r="C91" s="40"/>
      <c r="D91" s="40"/>
      <c r="E91" s="40"/>
      <c r="F91" s="40"/>
      <c r="G91" s="45"/>
      <c r="M91" t="str">
        <f t="shared" si="2"/>
        <v xml:space="preserve">Italia    </v>
      </c>
      <c r="N91" s="47" t="s">
        <v>120</v>
      </c>
    </row>
    <row r="92" spans="1:15" ht="30" hidden="1" customHeight="1" x14ac:dyDescent="0.25">
      <c r="A92" s="42"/>
      <c r="B92" s="40"/>
      <c r="C92" s="40"/>
      <c r="D92" s="40"/>
      <c r="E92" s="40"/>
      <c r="F92" s="40"/>
      <c r="G92" s="45"/>
      <c r="M92" t="str">
        <f t="shared" si="2"/>
        <v xml:space="preserve">Jamaica    </v>
      </c>
      <c r="N92" s="47" t="s">
        <v>121</v>
      </c>
    </row>
    <row r="93" spans="1:15" ht="30" hidden="1" customHeight="1" x14ac:dyDescent="0.25">
      <c r="M93" t="str">
        <f t="shared" si="2"/>
        <v xml:space="preserve">Japón    </v>
      </c>
      <c r="N93" s="47" t="s">
        <v>122</v>
      </c>
    </row>
    <row r="94" spans="1:15" ht="30" hidden="1" customHeight="1" x14ac:dyDescent="0.25">
      <c r="M94" t="str">
        <f t="shared" si="2"/>
        <v xml:space="preserve">Jordania    </v>
      </c>
      <c r="N94" s="47" t="s">
        <v>123</v>
      </c>
    </row>
    <row r="95" spans="1:15" ht="45" hidden="1" customHeight="1" x14ac:dyDescent="0.25">
      <c r="M95" t="str">
        <f t="shared" si="2"/>
        <v xml:space="preserve">Kazajistán    </v>
      </c>
      <c r="N95" s="47" t="s">
        <v>124</v>
      </c>
    </row>
    <row r="96" spans="1:15" ht="30" hidden="1" customHeight="1" x14ac:dyDescent="0.25">
      <c r="M96" t="str">
        <f t="shared" si="2"/>
        <v xml:space="preserve">Kenia    </v>
      </c>
      <c r="N96" s="47" t="s">
        <v>125</v>
      </c>
    </row>
    <row r="97" spans="13:16" ht="45" hidden="1" customHeight="1" x14ac:dyDescent="0.25">
      <c r="M97" t="str">
        <f t="shared" si="2"/>
        <v xml:space="preserve">Kirguistán    </v>
      </c>
      <c r="N97" s="47" t="s">
        <v>126</v>
      </c>
    </row>
    <row r="98" spans="13:16" ht="30" hidden="1" customHeight="1" x14ac:dyDescent="0.25">
      <c r="M98" t="str">
        <f t="shared" si="2"/>
        <v xml:space="preserve">Kiribati    </v>
      </c>
      <c r="N98" s="47" t="s">
        <v>127</v>
      </c>
    </row>
    <row r="99" spans="13:16" ht="30" hidden="1" customHeight="1" x14ac:dyDescent="0.25">
      <c r="M99" t="str">
        <f t="shared" si="2"/>
        <v xml:space="preserve">Kuwait    </v>
      </c>
      <c r="N99" s="47" t="s">
        <v>128</v>
      </c>
    </row>
    <row r="100" spans="13:16" hidden="1" x14ac:dyDescent="0.25">
      <c r="M100" t="str">
        <f t="shared" si="2"/>
        <v xml:space="preserve">Laos    </v>
      </c>
      <c r="N100" s="47" t="s">
        <v>129</v>
      </c>
    </row>
    <row r="101" spans="13:16" ht="30" hidden="1" customHeight="1" x14ac:dyDescent="0.25">
      <c r="M101" t="str">
        <f t="shared" si="2"/>
        <v xml:space="preserve">Lesoto    </v>
      </c>
      <c r="N101" s="47" t="s">
        <v>130</v>
      </c>
    </row>
    <row r="102" spans="13:16" ht="30" hidden="1" customHeight="1" x14ac:dyDescent="0.25">
      <c r="M102" t="str">
        <f t="shared" si="2"/>
        <v xml:space="preserve">Letonia    </v>
      </c>
      <c r="N102" s="47" t="s">
        <v>131</v>
      </c>
    </row>
    <row r="103" spans="13:16" ht="30" hidden="1" customHeight="1" x14ac:dyDescent="0.25">
      <c r="M103" t="str">
        <f t="shared" si="2"/>
        <v xml:space="preserve">Líbano    </v>
      </c>
      <c r="N103" s="47" t="s">
        <v>132</v>
      </c>
    </row>
    <row r="104" spans="13:16" ht="30" hidden="1" customHeight="1" x14ac:dyDescent="0.25">
      <c r="M104" t="str">
        <f t="shared" si="2"/>
        <v xml:space="preserve">Liberia    </v>
      </c>
      <c r="N104" s="47" t="s">
        <v>133</v>
      </c>
    </row>
    <row r="105" spans="13:16" ht="30" hidden="1" customHeight="1" x14ac:dyDescent="0.25">
      <c r="M105" t="str">
        <f t="shared" si="2"/>
        <v xml:space="preserve">Libia    </v>
      </c>
      <c r="N105" s="47" t="s">
        <v>134</v>
      </c>
    </row>
    <row r="106" spans="13:16" ht="45" hidden="1" customHeight="1" x14ac:dyDescent="0.25">
      <c r="M106" t="str">
        <f t="shared" si="2"/>
        <v xml:space="preserve">Liechtenstein    </v>
      </c>
      <c r="N106" s="47" t="s">
        <v>135</v>
      </c>
    </row>
    <row r="107" spans="13:16" ht="30" hidden="1" customHeight="1" x14ac:dyDescent="0.25">
      <c r="M107" t="str">
        <f t="shared" si="2"/>
        <v xml:space="preserve">Lituania    </v>
      </c>
      <c r="N107" s="47" t="s">
        <v>136</v>
      </c>
    </row>
    <row r="108" spans="13:16" ht="45" hidden="1" customHeight="1" x14ac:dyDescent="0.25">
      <c r="M108" t="str">
        <f t="shared" si="2"/>
        <v xml:space="preserve">Luxemburgo    </v>
      </c>
      <c r="N108" s="47" t="s">
        <v>137</v>
      </c>
    </row>
    <row r="109" spans="13:16" ht="60" hidden="1" customHeight="1" x14ac:dyDescent="0.25">
      <c r="M109" t="str">
        <f t="shared" si="2"/>
        <v xml:space="preserve">Macedonia del Norte  </v>
      </c>
      <c r="N109" s="47" t="s">
        <v>138</v>
      </c>
      <c r="O109" s="47" t="s">
        <v>68</v>
      </c>
      <c r="P109" s="47" t="s">
        <v>73</v>
      </c>
    </row>
    <row r="110" spans="13:16" ht="45" hidden="1" customHeight="1" x14ac:dyDescent="0.25">
      <c r="M110" t="str">
        <f t="shared" si="2"/>
        <v xml:space="preserve">Madagascar    </v>
      </c>
      <c r="N110" s="47" t="s">
        <v>139</v>
      </c>
    </row>
    <row r="111" spans="13:16" ht="30" hidden="1" customHeight="1" x14ac:dyDescent="0.25">
      <c r="M111" t="str">
        <f t="shared" si="2"/>
        <v xml:space="preserve">Malasia    </v>
      </c>
      <c r="N111" s="47" t="s">
        <v>140</v>
      </c>
    </row>
    <row r="112" spans="13:16" ht="30" hidden="1" customHeight="1" x14ac:dyDescent="0.25">
      <c r="M112" t="str">
        <f t="shared" si="2"/>
        <v xml:space="preserve">Malaui    </v>
      </c>
      <c r="N112" s="47" t="s">
        <v>141</v>
      </c>
    </row>
    <row r="113" spans="13:14" ht="30" hidden="1" customHeight="1" x14ac:dyDescent="0.25">
      <c r="M113" t="str">
        <f t="shared" si="2"/>
        <v xml:space="preserve">Maldivas    </v>
      </c>
      <c r="N113" s="47" t="s">
        <v>142</v>
      </c>
    </row>
    <row r="114" spans="13:14" hidden="1" x14ac:dyDescent="0.25">
      <c r="M114" t="str">
        <f t="shared" si="2"/>
        <v xml:space="preserve">Malí    </v>
      </c>
      <c r="N114" s="47" t="s">
        <v>143</v>
      </c>
    </row>
    <row r="115" spans="13:14" ht="30" hidden="1" customHeight="1" x14ac:dyDescent="0.25">
      <c r="M115" t="str">
        <f t="shared" si="2"/>
        <v xml:space="preserve">Malta    </v>
      </c>
      <c r="N115" s="47" t="s">
        <v>144</v>
      </c>
    </row>
    <row r="116" spans="13:14" ht="45" hidden="1" customHeight="1" x14ac:dyDescent="0.25">
      <c r="M116" t="str">
        <f t="shared" si="2"/>
        <v xml:space="preserve">Marruecos    </v>
      </c>
      <c r="N116" s="47" t="s">
        <v>145</v>
      </c>
    </row>
    <row r="117" spans="13:14" ht="30" hidden="1" customHeight="1" x14ac:dyDescent="0.25">
      <c r="M117" t="str">
        <f t="shared" si="2"/>
        <v xml:space="preserve">Mauricio    </v>
      </c>
      <c r="N117" s="47" t="s">
        <v>146</v>
      </c>
    </row>
    <row r="118" spans="13:14" ht="45" hidden="1" customHeight="1" x14ac:dyDescent="0.25">
      <c r="M118" t="str">
        <f t="shared" si="2"/>
        <v xml:space="preserve">Mauritania    </v>
      </c>
      <c r="N118" s="47" t="s">
        <v>147</v>
      </c>
    </row>
    <row r="119" spans="13:14" ht="30" hidden="1" customHeight="1" x14ac:dyDescent="0.25">
      <c r="M119" t="str">
        <f t="shared" si="2"/>
        <v xml:space="preserve">México    </v>
      </c>
      <c r="N119" s="47" t="s">
        <v>148</v>
      </c>
    </row>
    <row r="120" spans="13:14" ht="45" hidden="1" customHeight="1" x14ac:dyDescent="0.25">
      <c r="M120" t="str">
        <f t="shared" si="2"/>
        <v xml:space="preserve">Micronesia    </v>
      </c>
      <c r="N120" s="47" t="s">
        <v>149</v>
      </c>
    </row>
    <row r="121" spans="13:14" ht="30" hidden="1" customHeight="1" x14ac:dyDescent="0.25">
      <c r="M121" t="str">
        <f t="shared" si="2"/>
        <v xml:space="preserve">Moldavia    </v>
      </c>
      <c r="N121" s="47" t="s">
        <v>150</v>
      </c>
    </row>
    <row r="122" spans="13:14" ht="30" hidden="1" customHeight="1" x14ac:dyDescent="0.25">
      <c r="M122" t="str">
        <f t="shared" si="2"/>
        <v xml:space="preserve">Mónaco    </v>
      </c>
      <c r="N122" s="47" t="s">
        <v>151</v>
      </c>
    </row>
    <row r="123" spans="13:14" ht="45" hidden="1" customHeight="1" x14ac:dyDescent="0.25">
      <c r="M123" t="str">
        <f t="shared" si="2"/>
        <v xml:space="preserve">Mongolia    </v>
      </c>
      <c r="N123" s="47" t="s">
        <v>152</v>
      </c>
    </row>
    <row r="124" spans="13:14" ht="45" hidden="1" customHeight="1" x14ac:dyDescent="0.25">
      <c r="M124" t="str">
        <f t="shared" si="2"/>
        <v xml:space="preserve">Montenegro    </v>
      </c>
      <c r="N124" s="47" t="s">
        <v>153</v>
      </c>
    </row>
    <row r="125" spans="13:14" ht="45" hidden="1" customHeight="1" x14ac:dyDescent="0.25">
      <c r="M125" t="str">
        <f t="shared" si="2"/>
        <v xml:space="preserve">Mozambique    </v>
      </c>
      <c r="N125" s="47" t="s">
        <v>154</v>
      </c>
    </row>
    <row r="126" spans="13:14" ht="30" hidden="1" customHeight="1" x14ac:dyDescent="0.25">
      <c r="M126" t="str">
        <f t="shared" si="2"/>
        <v xml:space="preserve">Namibia    </v>
      </c>
      <c r="N126" s="47" t="s">
        <v>155</v>
      </c>
    </row>
    <row r="127" spans="13:14" ht="30" hidden="1" customHeight="1" x14ac:dyDescent="0.25">
      <c r="M127" t="str">
        <f t="shared" si="2"/>
        <v xml:space="preserve">Nauru    </v>
      </c>
      <c r="N127" s="47" t="s">
        <v>156</v>
      </c>
    </row>
    <row r="128" spans="13:14" ht="30" hidden="1" customHeight="1" x14ac:dyDescent="0.25">
      <c r="M128" t="str">
        <f t="shared" si="2"/>
        <v xml:space="preserve">Nepal    </v>
      </c>
      <c r="N128" s="47" t="s">
        <v>157</v>
      </c>
    </row>
    <row r="129" spans="13:16" ht="45" hidden="1" customHeight="1" x14ac:dyDescent="0.25">
      <c r="M129" t="str">
        <f t="shared" si="2"/>
        <v xml:space="preserve">Nicaragua    </v>
      </c>
      <c r="N129" s="47" t="s">
        <v>158</v>
      </c>
    </row>
    <row r="130" spans="13:16" ht="30" hidden="1" customHeight="1" x14ac:dyDescent="0.25">
      <c r="M130" t="str">
        <f t="shared" si="2"/>
        <v xml:space="preserve">Níger    </v>
      </c>
      <c r="N130" s="47" t="s">
        <v>159</v>
      </c>
    </row>
    <row r="131" spans="13:16" ht="30" hidden="1" customHeight="1" x14ac:dyDescent="0.25">
      <c r="M131" t="str">
        <f t="shared" ref="M131:M194" si="3">CONCATENATE(N131," ",O131," ",P131," ",Q131," ",R131)</f>
        <v xml:space="preserve">Nigeria    </v>
      </c>
      <c r="N131" s="47" t="s">
        <v>160</v>
      </c>
    </row>
    <row r="132" spans="13:16" ht="30" hidden="1" customHeight="1" x14ac:dyDescent="0.25">
      <c r="M132" t="str">
        <f t="shared" si="3"/>
        <v xml:space="preserve">Noruega    </v>
      </c>
      <c r="N132" s="47" t="s">
        <v>161</v>
      </c>
    </row>
    <row r="133" spans="13:16" ht="45" hidden="1" customHeight="1" x14ac:dyDescent="0.25">
      <c r="M133" t="str">
        <f t="shared" si="3"/>
        <v xml:space="preserve">Nueva Zelanda   </v>
      </c>
      <c r="N133" s="47" t="s">
        <v>162</v>
      </c>
      <c r="O133" s="47" t="s">
        <v>163</v>
      </c>
    </row>
    <row r="134" spans="13:16" ht="30" hidden="1" customHeight="1" x14ac:dyDescent="0.25">
      <c r="M134" t="str">
        <f t="shared" si="3"/>
        <v xml:space="preserve">Omán    </v>
      </c>
      <c r="N134" s="47" t="s">
        <v>164</v>
      </c>
    </row>
    <row r="135" spans="13:16" ht="45" hidden="1" customHeight="1" x14ac:dyDescent="0.25">
      <c r="M135" t="str">
        <f t="shared" si="3"/>
        <v xml:space="preserve">Países Bajos   </v>
      </c>
      <c r="N135" s="47" t="s">
        <v>165</v>
      </c>
      <c r="O135" s="47" t="s">
        <v>166</v>
      </c>
    </row>
    <row r="136" spans="13:16" ht="30" hidden="1" customHeight="1" x14ac:dyDescent="0.25">
      <c r="M136" t="str">
        <f t="shared" si="3"/>
        <v xml:space="preserve">Pakistán    </v>
      </c>
      <c r="N136" s="47" t="s">
        <v>167</v>
      </c>
    </row>
    <row r="137" spans="13:16" ht="30" hidden="1" customHeight="1" x14ac:dyDescent="0.25">
      <c r="M137" t="str">
        <f t="shared" si="3"/>
        <v xml:space="preserve">Palaos    </v>
      </c>
      <c r="N137" s="47" t="s">
        <v>168</v>
      </c>
    </row>
    <row r="138" spans="13:16" ht="30" hidden="1" customHeight="1" x14ac:dyDescent="0.25">
      <c r="M138" t="str">
        <f t="shared" si="3"/>
        <v xml:space="preserve">Panamá    </v>
      </c>
      <c r="N138" s="47" t="s">
        <v>169</v>
      </c>
    </row>
    <row r="139" spans="13:16" ht="60" hidden="1" customHeight="1" x14ac:dyDescent="0.25">
      <c r="M139" t="str">
        <f t="shared" si="3"/>
        <v xml:space="preserve">Papúa Nueva Guinea  </v>
      </c>
      <c r="N139" s="47" t="s">
        <v>170</v>
      </c>
      <c r="O139" s="47" t="s">
        <v>162</v>
      </c>
      <c r="P139" s="47" t="s">
        <v>104</v>
      </c>
    </row>
    <row r="140" spans="13:16" ht="45" hidden="1" customHeight="1" x14ac:dyDescent="0.25">
      <c r="M140" t="str">
        <f t="shared" si="3"/>
        <v xml:space="preserve">Paraguay    </v>
      </c>
      <c r="N140" s="47" t="s">
        <v>171</v>
      </c>
    </row>
    <row r="141" spans="13:16" ht="30" hidden="1" customHeight="1" x14ac:dyDescent="0.25">
      <c r="M141" t="str">
        <f t="shared" si="3"/>
        <v xml:space="preserve">Perú    </v>
      </c>
      <c r="N141" s="47" t="s">
        <v>172</v>
      </c>
    </row>
    <row r="142" spans="13:16" ht="30" hidden="1" customHeight="1" x14ac:dyDescent="0.25">
      <c r="M142" t="str">
        <f t="shared" si="3"/>
        <v xml:space="preserve">Polonia    </v>
      </c>
      <c r="N142" s="47" t="s">
        <v>173</v>
      </c>
    </row>
    <row r="143" spans="13:16" ht="30" hidden="1" customHeight="1" x14ac:dyDescent="0.25">
      <c r="M143" t="str">
        <f t="shared" si="3"/>
        <v xml:space="preserve">Portugal    </v>
      </c>
      <c r="N143" s="47" t="s">
        <v>174</v>
      </c>
    </row>
    <row r="144" spans="13:16" ht="45" hidden="1" customHeight="1" x14ac:dyDescent="0.25">
      <c r="M144" t="str">
        <f t="shared" si="3"/>
        <v xml:space="preserve">Reino Unido   </v>
      </c>
      <c r="N144" s="47" t="s">
        <v>175</v>
      </c>
      <c r="O144" s="47" t="s">
        <v>176</v>
      </c>
    </row>
    <row r="145" spans="13:18" ht="75" hidden="1" customHeight="1" x14ac:dyDescent="0.25">
      <c r="M145" t="str">
        <f t="shared" si="3"/>
        <v xml:space="preserve">República Centroafricana   </v>
      </c>
      <c r="N145" s="47" t="s">
        <v>177</v>
      </c>
      <c r="O145" s="47" t="s">
        <v>178</v>
      </c>
    </row>
    <row r="146" spans="13:18" ht="45" hidden="1" customHeight="1" x14ac:dyDescent="0.25">
      <c r="M146" t="str">
        <f t="shared" si="3"/>
        <v xml:space="preserve">República Checa   </v>
      </c>
      <c r="N146" s="47" t="s">
        <v>177</v>
      </c>
      <c r="O146" s="47" t="s">
        <v>179</v>
      </c>
    </row>
    <row r="147" spans="13:18" ht="60" hidden="1" customHeight="1" x14ac:dyDescent="0.25">
      <c r="M147" t="str">
        <f t="shared" si="3"/>
        <v xml:space="preserve">República del Congo  </v>
      </c>
      <c r="N147" s="47" t="s">
        <v>177</v>
      </c>
      <c r="O147" s="47" t="s">
        <v>68</v>
      </c>
      <c r="P147" s="47" t="s">
        <v>180</v>
      </c>
    </row>
    <row r="148" spans="13:18" ht="90" hidden="1" customHeight="1" x14ac:dyDescent="0.25">
      <c r="M148" t="str">
        <f t="shared" si="3"/>
        <v xml:space="preserve">República Democrática del Congo </v>
      </c>
      <c r="N148" s="47" t="s">
        <v>177</v>
      </c>
      <c r="O148" s="47" t="s">
        <v>181</v>
      </c>
      <c r="P148" s="47" t="s">
        <v>68</v>
      </c>
      <c r="Q148" s="47" t="s">
        <v>180</v>
      </c>
    </row>
    <row r="149" spans="13:18" ht="75" hidden="1" customHeight="1" x14ac:dyDescent="0.25">
      <c r="M149" t="str">
        <f t="shared" si="3"/>
        <v xml:space="preserve">República Dominicana   </v>
      </c>
      <c r="N149" s="47" t="s">
        <v>177</v>
      </c>
      <c r="O149" s="47" t="s">
        <v>182</v>
      </c>
    </row>
    <row r="150" spans="13:18" ht="75" hidden="1" customHeight="1" x14ac:dyDescent="0.25">
      <c r="M150" t="str">
        <f t="shared" si="3"/>
        <v xml:space="preserve">República Sudafricana   </v>
      </c>
      <c r="N150" s="47" t="s">
        <v>177</v>
      </c>
      <c r="O150" s="47" t="s">
        <v>183</v>
      </c>
    </row>
    <row r="151" spans="13:18" ht="30" hidden="1" customHeight="1" x14ac:dyDescent="0.25">
      <c r="M151" t="str">
        <f t="shared" si="3"/>
        <v xml:space="preserve">Ruanda    </v>
      </c>
      <c r="N151" s="47" t="s">
        <v>184</v>
      </c>
    </row>
    <row r="152" spans="13:18" ht="30" hidden="1" customHeight="1" x14ac:dyDescent="0.25">
      <c r="M152" t="str">
        <f t="shared" si="3"/>
        <v xml:space="preserve">Rumanía    </v>
      </c>
      <c r="N152" s="47" t="s">
        <v>185</v>
      </c>
    </row>
    <row r="153" spans="13:18" ht="30" hidden="1" customHeight="1" x14ac:dyDescent="0.25">
      <c r="M153" t="str">
        <f t="shared" si="3"/>
        <v xml:space="preserve">Rusia    </v>
      </c>
      <c r="N153" s="47" t="s">
        <v>186</v>
      </c>
    </row>
    <row r="154" spans="13:18" ht="30" hidden="1" customHeight="1" x14ac:dyDescent="0.25">
      <c r="M154" t="str">
        <f t="shared" si="3"/>
        <v xml:space="preserve">Samoa    </v>
      </c>
      <c r="N154" s="47" t="s">
        <v>187</v>
      </c>
    </row>
    <row r="155" spans="13:18" hidden="1" x14ac:dyDescent="0.25">
      <c r="M155" t="str">
        <f t="shared" si="3"/>
        <v xml:space="preserve">San Cristóbal y Nieves </v>
      </c>
      <c r="N155" s="47" t="s">
        <v>188</v>
      </c>
      <c r="O155" s="47" t="s">
        <v>189</v>
      </c>
      <c r="P155" s="47" t="s">
        <v>30</v>
      </c>
      <c r="Q155" s="47" t="s">
        <v>190</v>
      </c>
    </row>
    <row r="156" spans="13:18" ht="30" hidden="1" customHeight="1" x14ac:dyDescent="0.25">
      <c r="M156" t="str">
        <f t="shared" si="3"/>
        <v xml:space="preserve">San Marino   </v>
      </c>
      <c r="N156" s="47" t="s">
        <v>188</v>
      </c>
      <c r="O156" s="47" t="s">
        <v>191</v>
      </c>
    </row>
    <row r="157" spans="13:18" ht="75" hidden="1" customHeight="1" x14ac:dyDescent="0.25">
      <c r="M157" t="str">
        <f t="shared" si="3"/>
        <v>San Vicente y las Granadinas</v>
      </c>
      <c r="N157" s="47" t="s">
        <v>188</v>
      </c>
      <c r="O157" s="47" t="s">
        <v>192</v>
      </c>
      <c r="P157" s="47" t="s">
        <v>30</v>
      </c>
      <c r="Q157" s="47" t="s">
        <v>193</v>
      </c>
      <c r="R157" s="47" t="s">
        <v>194</v>
      </c>
    </row>
    <row r="158" spans="13:18" ht="45" hidden="1" customHeight="1" x14ac:dyDescent="0.25">
      <c r="M158" t="str">
        <f t="shared" si="3"/>
        <v xml:space="preserve">Santa Lucía   </v>
      </c>
      <c r="N158" s="47" t="s">
        <v>195</v>
      </c>
      <c r="O158" s="47" t="s">
        <v>196</v>
      </c>
    </row>
    <row r="159" spans="13:18" ht="60" hidden="1" customHeight="1" x14ac:dyDescent="0.25">
      <c r="M159" t="str">
        <f t="shared" si="3"/>
        <v xml:space="preserve">Santo Tomé y Príncipe </v>
      </c>
      <c r="N159" s="47" t="s">
        <v>197</v>
      </c>
      <c r="O159" s="47" t="s">
        <v>198</v>
      </c>
      <c r="P159" s="47" t="s">
        <v>30</v>
      </c>
      <c r="Q159" s="47" t="s">
        <v>199</v>
      </c>
    </row>
    <row r="160" spans="13:18" ht="30" hidden="1" customHeight="1" x14ac:dyDescent="0.25">
      <c r="M160" t="str">
        <f t="shared" si="3"/>
        <v xml:space="preserve">Senegal    </v>
      </c>
      <c r="N160" s="47" t="s">
        <v>200</v>
      </c>
    </row>
    <row r="161" spans="13:16" ht="30" hidden="1" customHeight="1" x14ac:dyDescent="0.25">
      <c r="M161" t="str">
        <f t="shared" si="3"/>
        <v xml:space="preserve">Serbia    </v>
      </c>
      <c r="N161" s="47" t="s">
        <v>201</v>
      </c>
    </row>
    <row r="162" spans="13:16" ht="45" hidden="1" customHeight="1" x14ac:dyDescent="0.25">
      <c r="M162" t="str">
        <f t="shared" si="3"/>
        <v xml:space="preserve">Seychelles    </v>
      </c>
      <c r="N162" s="47" t="s">
        <v>202</v>
      </c>
    </row>
    <row r="163" spans="13:16" ht="45" hidden="1" customHeight="1" x14ac:dyDescent="0.25">
      <c r="M163" t="str">
        <f t="shared" si="3"/>
        <v xml:space="preserve">Sierra Leona   </v>
      </c>
      <c r="N163" s="47" t="s">
        <v>203</v>
      </c>
      <c r="O163" s="47" t="s">
        <v>204</v>
      </c>
    </row>
    <row r="164" spans="13:16" ht="30" hidden="1" customHeight="1" x14ac:dyDescent="0.25">
      <c r="M164" t="str">
        <f t="shared" si="3"/>
        <v xml:space="preserve">Singapur    </v>
      </c>
      <c r="N164" s="47" t="s">
        <v>205</v>
      </c>
    </row>
    <row r="165" spans="13:16" hidden="1" x14ac:dyDescent="0.25">
      <c r="M165" t="str">
        <f t="shared" si="3"/>
        <v xml:space="preserve">Siria    </v>
      </c>
      <c r="N165" s="47" t="s">
        <v>206</v>
      </c>
    </row>
    <row r="166" spans="13:16" ht="30" hidden="1" customHeight="1" x14ac:dyDescent="0.25">
      <c r="M166" t="str">
        <f t="shared" si="3"/>
        <v xml:space="preserve">Somalia    </v>
      </c>
      <c r="N166" s="47" t="s">
        <v>207</v>
      </c>
    </row>
    <row r="167" spans="13:16" ht="30" hidden="1" customHeight="1" x14ac:dyDescent="0.25">
      <c r="M167" t="str">
        <f t="shared" si="3"/>
        <v xml:space="preserve">Sri Lanka   </v>
      </c>
      <c r="N167" s="47" t="s">
        <v>208</v>
      </c>
      <c r="O167" s="47" t="s">
        <v>209</v>
      </c>
    </row>
    <row r="168" spans="13:16" ht="45" hidden="1" customHeight="1" x14ac:dyDescent="0.25">
      <c r="M168" t="str">
        <f t="shared" si="3"/>
        <v xml:space="preserve">Suazilandia    </v>
      </c>
      <c r="N168" s="47" t="s">
        <v>210</v>
      </c>
    </row>
    <row r="169" spans="13:16" ht="30" hidden="1" customHeight="1" x14ac:dyDescent="0.25">
      <c r="M169" t="str">
        <f t="shared" si="3"/>
        <v xml:space="preserve">Sudán    </v>
      </c>
      <c r="N169" s="47" t="s">
        <v>211</v>
      </c>
    </row>
    <row r="170" spans="13:16" ht="45" hidden="1" customHeight="1" x14ac:dyDescent="0.25">
      <c r="M170" t="str">
        <f t="shared" si="3"/>
        <v xml:space="preserve">Sudán del Sur  </v>
      </c>
      <c r="N170" s="47" t="s">
        <v>211</v>
      </c>
      <c r="O170" s="47" t="s">
        <v>68</v>
      </c>
      <c r="P170" s="47" t="s">
        <v>74</v>
      </c>
    </row>
    <row r="171" spans="13:16" ht="30" hidden="1" customHeight="1" x14ac:dyDescent="0.25">
      <c r="M171" t="str">
        <f t="shared" si="3"/>
        <v xml:space="preserve">Suecia    </v>
      </c>
      <c r="N171" s="47" t="s">
        <v>212</v>
      </c>
    </row>
    <row r="172" spans="13:16" ht="30" hidden="1" customHeight="1" x14ac:dyDescent="0.25">
      <c r="M172" t="str">
        <f t="shared" si="3"/>
        <v xml:space="preserve">Suiza    </v>
      </c>
      <c r="N172" s="47" t="s">
        <v>213</v>
      </c>
    </row>
    <row r="173" spans="13:16" ht="30" hidden="1" customHeight="1" x14ac:dyDescent="0.25">
      <c r="M173" t="str">
        <f t="shared" si="3"/>
        <v xml:space="preserve">Surinam    </v>
      </c>
      <c r="N173" s="47" t="s">
        <v>214</v>
      </c>
    </row>
    <row r="174" spans="13:16" ht="30" hidden="1" customHeight="1" x14ac:dyDescent="0.25">
      <c r="M174" t="str">
        <f t="shared" si="3"/>
        <v xml:space="preserve">Tailandia    </v>
      </c>
      <c r="N174" s="47" t="s">
        <v>215</v>
      </c>
    </row>
    <row r="175" spans="13:16" ht="30" hidden="1" customHeight="1" x14ac:dyDescent="0.25">
      <c r="M175" t="str">
        <f t="shared" si="3"/>
        <v xml:space="preserve">Tanzania    </v>
      </c>
      <c r="N175" s="47" t="s">
        <v>216</v>
      </c>
    </row>
    <row r="176" spans="13:16" ht="45" hidden="1" customHeight="1" x14ac:dyDescent="0.25">
      <c r="M176" t="str">
        <f t="shared" si="3"/>
        <v xml:space="preserve">Tayikistán    </v>
      </c>
      <c r="N176" s="47" t="s">
        <v>217</v>
      </c>
    </row>
    <row r="177" spans="13:16" ht="45" hidden="1" customHeight="1" x14ac:dyDescent="0.25">
      <c r="M177" t="str">
        <f t="shared" si="3"/>
        <v xml:space="preserve">Timor Oriental   </v>
      </c>
      <c r="N177" s="47" t="s">
        <v>218</v>
      </c>
      <c r="O177" s="47" t="s">
        <v>219</v>
      </c>
    </row>
    <row r="178" spans="13:16" ht="30" hidden="1" customHeight="1" x14ac:dyDescent="0.25">
      <c r="M178" t="str">
        <f t="shared" si="3"/>
        <v xml:space="preserve">Togo    </v>
      </c>
      <c r="N178" s="47" t="s">
        <v>220</v>
      </c>
    </row>
    <row r="179" spans="13:16" ht="30" hidden="1" customHeight="1" x14ac:dyDescent="0.25">
      <c r="M179" t="str">
        <f t="shared" si="3"/>
        <v xml:space="preserve">Tonga    </v>
      </c>
      <c r="N179" s="47" t="s">
        <v>221</v>
      </c>
    </row>
    <row r="180" spans="13:16" ht="60" hidden="1" customHeight="1" x14ac:dyDescent="0.25">
      <c r="M180" t="str">
        <f t="shared" si="3"/>
        <v xml:space="preserve">Trinidad y Tobago  </v>
      </c>
      <c r="N180" s="47" t="s">
        <v>222</v>
      </c>
      <c r="O180" s="47" t="s">
        <v>30</v>
      </c>
      <c r="P180" s="47" t="s">
        <v>223</v>
      </c>
    </row>
    <row r="181" spans="13:16" ht="30" hidden="1" customHeight="1" x14ac:dyDescent="0.25">
      <c r="M181" t="str">
        <f t="shared" si="3"/>
        <v xml:space="preserve">Túnez    </v>
      </c>
      <c r="N181" s="47" t="s">
        <v>224</v>
      </c>
    </row>
    <row r="182" spans="13:16" ht="45" hidden="1" customHeight="1" x14ac:dyDescent="0.25">
      <c r="M182" t="str">
        <f t="shared" si="3"/>
        <v xml:space="preserve">Turkmenistán    </v>
      </c>
      <c r="N182" s="47" t="s">
        <v>225</v>
      </c>
    </row>
    <row r="183" spans="13:16" hidden="1" x14ac:dyDescent="0.25">
      <c r="M183" t="str">
        <f t="shared" si="3"/>
        <v xml:space="preserve">Turquía    </v>
      </c>
      <c r="N183" s="47" t="s">
        <v>226</v>
      </c>
    </row>
    <row r="184" spans="13:16" hidden="1" x14ac:dyDescent="0.25">
      <c r="M184" t="str">
        <f t="shared" si="3"/>
        <v xml:space="preserve">Tuvalu    </v>
      </c>
      <c r="N184" s="47" t="s">
        <v>227</v>
      </c>
    </row>
    <row r="185" spans="13:16" hidden="1" x14ac:dyDescent="0.25">
      <c r="M185" t="str">
        <f t="shared" si="3"/>
        <v xml:space="preserve">Ucrania    </v>
      </c>
      <c r="N185" s="47" t="s">
        <v>228</v>
      </c>
    </row>
    <row r="186" spans="13:16" hidden="1" x14ac:dyDescent="0.25">
      <c r="M186" t="str">
        <f t="shared" si="3"/>
        <v xml:space="preserve">Uganda    </v>
      </c>
      <c r="N186" s="47" t="s">
        <v>229</v>
      </c>
    </row>
    <row r="187" spans="13:16" hidden="1" x14ac:dyDescent="0.25">
      <c r="M187" t="str">
        <f t="shared" si="3"/>
        <v xml:space="preserve">Uruguay    </v>
      </c>
      <c r="N187" s="47" t="s">
        <v>230</v>
      </c>
    </row>
    <row r="188" spans="13:16" hidden="1" x14ac:dyDescent="0.25">
      <c r="M188" t="str">
        <f t="shared" si="3"/>
        <v xml:space="preserve">Uzbekistán    </v>
      </c>
      <c r="N188" s="47" t="s">
        <v>231</v>
      </c>
    </row>
    <row r="189" spans="13:16" hidden="1" x14ac:dyDescent="0.25">
      <c r="M189" t="str">
        <f t="shared" si="3"/>
        <v xml:space="preserve">Vanuatu    </v>
      </c>
      <c r="N189" s="47" t="s">
        <v>232</v>
      </c>
    </row>
    <row r="190" spans="13:16" hidden="1" x14ac:dyDescent="0.25">
      <c r="M190" t="str">
        <f t="shared" si="3"/>
        <v xml:space="preserve">Venezuela    </v>
      </c>
      <c r="N190" s="47" t="s">
        <v>233</v>
      </c>
    </row>
    <row r="191" spans="13:16" hidden="1" x14ac:dyDescent="0.25">
      <c r="M191" t="str">
        <f t="shared" si="3"/>
        <v xml:space="preserve">Vietnam    </v>
      </c>
      <c r="N191" s="47" t="s">
        <v>234</v>
      </c>
    </row>
    <row r="192" spans="13:16" hidden="1" x14ac:dyDescent="0.25">
      <c r="M192" t="str">
        <f t="shared" si="3"/>
        <v xml:space="preserve">Yemen    </v>
      </c>
      <c r="N192" s="47" t="s">
        <v>235</v>
      </c>
    </row>
    <row r="193" spans="13:14" hidden="1" x14ac:dyDescent="0.25">
      <c r="M193" t="str">
        <f t="shared" si="3"/>
        <v xml:space="preserve">Yibuti    </v>
      </c>
      <c r="N193" s="47" t="s">
        <v>236</v>
      </c>
    </row>
    <row r="194" spans="13:14" hidden="1" x14ac:dyDescent="0.25">
      <c r="M194" t="str">
        <f t="shared" si="3"/>
        <v xml:space="preserve">Zambia    </v>
      </c>
      <c r="N194" s="47" t="s">
        <v>237</v>
      </c>
    </row>
    <row r="195" spans="13:14" hidden="1" x14ac:dyDescent="0.25">
      <c r="M195" t="str">
        <f t="shared" ref="M195" si="4">CONCATENATE(N195," ",O195," ",P195," ",Q195," ",R195)</f>
        <v xml:space="preserve">Zimbabue    </v>
      </c>
      <c r="N195" s="47" t="s">
        <v>238</v>
      </c>
    </row>
    <row r="196" spans="13:14" hidden="1" x14ac:dyDescent="0.25">
      <c r="N196" s="50"/>
    </row>
    <row r="197" spans="13:14" hidden="1" x14ac:dyDescent="0.25">
      <c r="N197" s="50"/>
    </row>
    <row r="198" spans="13:14" hidden="1" x14ac:dyDescent="0.25">
      <c r="N198" s="50"/>
    </row>
    <row r="199" spans="13:14" hidden="1" x14ac:dyDescent="0.25">
      <c r="N199" s="50"/>
    </row>
    <row r="200" spans="13:14" hidden="1" x14ac:dyDescent="0.25">
      <c r="N200" s="50"/>
    </row>
    <row r="201" spans="13:14" hidden="1" x14ac:dyDescent="0.25">
      <c r="N201" s="50"/>
    </row>
    <row r="202" spans="13:14" hidden="1" x14ac:dyDescent="0.25">
      <c r="N202" s="50"/>
    </row>
    <row r="203" spans="13:14" hidden="1" x14ac:dyDescent="0.25">
      <c r="N203" s="50"/>
    </row>
    <row r="204" spans="13:14" hidden="1" x14ac:dyDescent="0.25">
      <c r="N204" s="50"/>
    </row>
    <row r="205" spans="13:14" hidden="1" x14ac:dyDescent="0.25">
      <c r="N205" s="50"/>
    </row>
    <row r="206" spans="13:14" hidden="1" x14ac:dyDescent="0.25">
      <c r="N206" s="50"/>
    </row>
    <row r="207" spans="13:14" hidden="1" x14ac:dyDescent="0.25">
      <c r="N207" s="50"/>
    </row>
    <row r="208" spans="13:14" hidden="1" x14ac:dyDescent="0.25">
      <c r="N208" s="50"/>
    </row>
    <row r="209" spans="14:14" hidden="1" x14ac:dyDescent="0.25">
      <c r="N209" s="50"/>
    </row>
    <row r="210" spans="14:14" hidden="1" x14ac:dyDescent="0.25">
      <c r="N210" s="50"/>
    </row>
    <row r="211" spans="14:14" hidden="1" x14ac:dyDescent="0.25">
      <c r="N211" s="50"/>
    </row>
    <row r="212" spans="14:14" hidden="1" x14ac:dyDescent="0.25">
      <c r="N212" s="50"/>
    </row>
    <row r="213" spans="14:14" hidden="1" x14ac:dyDescent="0.25">
      <c r="N213" s="50"/>
    </row>
    <row r="214" spans="14:14" hidden="1" x14ac:dyDescent="0.25">
      <c r="N214" s="50"/>
    </row>
    <row r="215" spans="14:14" hidden="1" x14ac:dyDescent="0.25">
      <c r="N215" s="50"/>
    </row>
    <row r="216" spans="14:14" hidden="1" x14ac:dyDescent="0.25">
      <c r="N216" s="50"/>
    </row>
    <row r="217" spans="14:14" hidden="1" x14ac:dyDescent="0.25">
      <c r="N217" s="50"/>
    </row>
    <row r="218" spans="14:14" hidden="1" x14ac:dyDescent="0.25">
      <c r="N218" s="50"/>
    </row>
    <row r="219" spans="14:14" hidden="1" x14ac:dyDescent="0.25">
      <c r="N219" s="50"/>
    </row>
    <row r="220" spans="14:14" hidden="1" x14ac:dyDescent="0.25">
      <c r="N220" s="50"/>
    </row>
    <row r="221" spans="14:14" hidden="1" x14ac:dyDescent="0.25">
      <c r="N221" s="50"/>
    </row>
    <row r="222" spans="14:14" hidden="1" x14ac:dyDescent="0.25">
      <c r="N222" s="50"/>
    </row>
    <row r="223" spans="14:14" hidden="1" x14ac:dyDescent="0.25">
      <c r="N223" s="50"/>
    </row>
    <row r="224" spans="14:14" hidden="1" x14ac:dyDescent="0.25">
      <c r="N224" s="50"/>
    </row>
    <row r="225" spans="13:15" hidden="1" x14ac:dyDescent="0.25">
      <c r="N225" s="50"/>
    </row>
    <row r="226" spans="13:15" hidden="1" x14ac:dyDescent="0.25">
      <c r="N226" s="50"/>
    </row>
    <row r="227" spans="13:15" hidden="1" x14ac:dyDescent="0.25">
      <c r="N227" s="50"/>
    </row>
    <row r="228" spans="13:15" hidden="1" x14ac:dyDescent="0.25">
      <c r="N228" s="50"/>
    </row>
    <row r="229" spans="13:15" hidden="1" x14ac:dyDescent="0.25">
      <c r="N229" s="50"/>
    </row>
    <row r="230" spans="13:15" hidden="1" x14ac:dyDescent="0.25">
      <c r="N230" s="50"/>
    </row>
    <row r="231" spans="13:15" hidden="1" x14ac:dyDescent="0.25">
      <c r="N231" s="50"/>
    </row>
    <row r="232" spans="13:15" hidden="1" x14ac:dyDescent="0.25">
      <c r="N232" s="50"/>
    </row>
    <row r="233" spans="13:15" hidden="1" x14ac:dyDescent="0.25">
      <c r="N233" s="50"/>
    </row>
    <row r="234" spans="13:15" hidden="1" x14ac:dyDescent="0.25">
      <c r="N234" s="50"/>
    </row>
    <row r="235" spans="13:15" hidden="1" x14ac:dyDescent="0.25">
      <c r="N235" s="50"/>
    </row>
    <row r="236" spans="13:15" hidden="1" x14ac:dyDescent="0.25">
      <c r="N236" s="50"/>
    </row>
    <row r="237" spans="13:15" hidden="1" x14ac:dyDescent="0.25">
      <c r="N237" s="47"/>
    </row>
    <row r="238" spans="13:15" ht="15" hidden="1" customHeight="1" x14ac:dyDescent="0.25">
      <c r="M238" s="47" t="str">
        <f t="shared" ref="M238:M241" si="5">CONCATENATE(N238," ",O237," ",P237," ",Q237," ",R237)</f>
        <v xml:space="preserve">184.    </v>
      </c>
      <c r="N238" s="50" t="s">
        <v>296</v>
      </c>
      <c r="O238" s="47" t="s">
        <v>228</v>
      </c>
    </row>
    <row r="239" spans="13:15" ht="15" hidden="1" customHeight="1" x14ac:dyDescent="0.25">
      <c r="M239" s="47" t="str">
        <f t="shared" si="5"/>
        <v xml:space="preserve">185. Ucrania   </v>
      </c>
      <c r="N239" s="50" t="s">
        <v>297</v>
      </c>
      <c r="O239" s="47" t="s">
        <v>229</v>
      </c>
    </row>
    <row r="240" spans="13:15" ht="15" hidden="1" customHeight="1" x14ac:dyDescent="0.25">
      <c r="M240" s="47" t="str">
        <f t="shared" si="5"/>
        <v xml:space="preserve">186. Uganda   </v>
      </c>
      <c r="N240" s="50" t="s">
        <v>298</v>
      </c>
      <c r="O240" s="47" t="s">
        <v>230</v>
      </c>
    </row>
    <row r="241" spans="13:15" ht="15" hidden="1" customHeight="1" x14ac:dyDescent="0.25">
      <c r="M241" s="47" t="str">
        <f t="shared" si="5"/>
        <v xml:space="preserve">187. Uruguay   </v>
      </c>
      <c r="N241" s="50" t="s">
        <v>299</v>
      </c>
      <c r="O241" s="47" t="s">
        <v>231</v>
      </c>
    </row>
    <row r="242" spans="13:15" ht="15" hidden="1" customHeight="1" x14ac:dyDescent="0.25">
      <c r="M242" s="47" t="str">
        <f t="shared" ref="M242:M243" si="6">CONCATENATE(N242," ",O241," ",P241," ",Q241," ",R241)</f>
        <v xml:space="preserve">188. Uzbekistán   </v>
      </c>
      <c r="N242" s="50" t="s">
        <v>300</v>
      </c>
      <c r="O242" s="47" t="s">
        <v>232</v>
      </c>
    </row>
    <row r="243" spans="13:15" ht="15" hidden="1" customHeight="1" x14ac:dyDescent="0.25">
      <c r="M243" s="47" t="str">
        <f t="shared" si="6"/>
        <v xml:space="preserve">189. Vanuatu   </v>
      </c>
      <c r="N243" s="50" t="s">
        <v>301</v>
      </c>
      <c r="O243" s="47" t="s">
        <v>233</v>
      </c>
    </row>
    <row r="244" spans="13:15" ht="15" hidden="1" customHeight="1" x14ac:dyDescent="0.25">
      <c r="N244" s="50" t="s">
        <v>302</v>
      </c>
      <c r="O244" s="47" t="s">
        <v>234</v>
      </c>
    </row>
    <row r="245" spans="13:15" ht="15" hidden="1" customHeight="1" x14ac:dyDescent="0.25">
      <c r="N245" s="50" t="s">
        <v>303</v>
      </c>
      <c r="O245" s="47" t="s">
        <v>235</v>
      </c>
    </row>
    <row r="246" spans="13:15" ht="15" hidden="1" customHeight="1" x14ac:dyDescent="0.25">
      <c r="N246" s="50" t="s">
        <v>304</v>
      </c>
      <c r="O246" s="47" t="s">
        <v>236</v>
      </c>
    </row>
    <row r="247" spans="13:15" ht="15" hidden="1" customHeight="1" x14ac:dyDescent="0.25">
      <c r="N247" s="50" t="s">
        <v>305</v>
      </c>
      <c r="O247" s="47" t="s">
        <v>237</v>
      </c>
    </row>
    <row r="248" spans="13:15" ht="15" hidden="1" customHeight="1" x14ac:dyDescent="0.25">
      <c r="N248" s="50" t="s">
        <v>306</v>
      </c>
      <c r="O248" s="47" t="s">
        <v>238</v>
      </c>
    </row>
    <row r="249" spans="13:15" hidden="1" x14ac:dyDescent="0.25"/>
    <row r="250" spans="13:15" hidden="1" x14ac:dyDescent="0.25"/>
    <row r="251" spans="13:15" hidden="1" x14ac:dyDescent="0.25"/>
    <row r="252" spans="13:15" hidden="1" x14ac:dyDescent="0.25"/>
    <row r="253" spans="13:15" hidden="1" x14ac:dyDescent="0.25"/>
    <row r="254" spans="13:15" hidden="1" x14ac:dyDescent="0.25"/>
    <row r="255" spans="13:15" hidden="1" x14ac:dyDescent="0.25"/>
    <row r="256" spans="13:15" hidden="1" x14ac:dyDescent="0.25"/>
    <row r="257" hidden="1" x14ac:dyDescent="0.25"/>
  </sheetData>
  <sheetProtection algorithmName="SHA-512" hashValue="O6yWIBGDxl2s2CyTJ/rB7a+czO9JzVO5suMSeqRPvtPkWuwiRxcYkifvufbKJB7iAXRNDJGqAZTbIj2mp4dJZg==" saltValue="AO5us8Z5IuhDDgV/864+hg==" spinCount="100000" sheet="1" objects="1" scenarios="1"/>
  <dataConsolidate/>
  <mergeCells count="96">
    <mergeCell ref="C61:D61"/>
    <mergeCell ref="A54:G54"/>
    <mergeCell ref="C55:D55"/>
    <mergeCell ref="C57:D57"/>
    <mergeCell ref="C59:D59"/>
    <mergeCell ref="B71:F71"/>
    <mergeCell ref="B69:G70"/>
    <mergeCell ref="H17:H18"/>
    <mergeCell ref="A19:A21"/>
    <mergeCell ref="D19:F19"/>
    <mergeCell ref="E20:F20"/>
    <mergeCell ref="E17:F17"/>
    <mergeCell ref="B18:G18"/>
    <mergeCell ref="A16:A18"/>
    <mergeCell ref="D21:F21"/>
    <mergeCell ref="D30:E30"/>
    <mergeCell ref="D38:E38"/>
    <mergeCell ref="D37:E37"/>
    <mergeCell ref="F37:G37"/>
    <mergeCell ref="F38:G38"/>
    <mergeCell ref="A36:G36"/>
    <mergeCell ref="A39:G39"/>
    <mergeCell ref="D15:E15"/>
    <mergeCell ref="H14:H15"/>
    <mergeCell ref="D16:F16"/>
    <mergeCell ref="B28:G28"/>
    <mergeCell ref="D29:E29"/>
    <mergeCell ref="A27:G27"/>
    <mergeCell ref="D26:E26"/>
    <mergeCell ref="F26:G26"/>
    <mergeCell ref="D25:E25"/>
    <mergeCell ref="F25:G25"/>
    <mergeCell ref="D24:E24"/>
    <mergeCell ref="F24:G24"/>
    <mergeCell ref="A22:G23"/>
    <mergeCell ref="C8:G8"/>
    <mergeCell ref="E12:F12"/>
    <mergeCell ref="D14:E14"/>
    <mergeCell ref="F14:G14"/>
    <mergeCell ref="A8:B8"/>
    <mergeCell ref="A10:G10"/>
    <mergeCell ref="A9:G9"/>
    <mergeCell ref="A11:G11"/>
    <mergeCell ref="A4:B4"/>
    <mergeCell ref="A5:B5"/>
    <mergeCell ref="A6:B6"/>
    <mergeCell ref="A7:B7"/>
    <mergeCell ref="D6:E6"/>
    <mergeCell ref="A1:G3"/>
    <mergeCell ref="D34:E34"/>
    <mergeCell ref="D35:E35"/>
    <mergeCell ref="F29:G29"/>
    <mergeCell ref="F30:G30"/>
    <mergeCell ref="F31:G31"/>
    <mergeCell ref="F32:G32"/>
    <mergeCell ref="F33:G33"/>
    <mergeCell ref="F34:G34"/>
    <mergeCell ref="F35:G35"/>
    <mergeCell ref="D31:E31"/>
    <mergeCell ref="D32:E32"/>
    <mergeCell ref="D33:E33"/>
    <mergeCell ref="C5:G5"/>
    <mergeCell ref="C7:G7"/>
    <mergeCell ref="C4:G4"/>
    <mergeCell ref="B40:G40"/>
    <mergeCell ref="D41:E41"/>
    <mergeCell ref="D42:E42"/>
    <mergeCell ref="D43:E43"/>
    <mergeCell ref="D50:E50"/>
    <mergeCell ref="F50:G50"/>
    <mergeCell ref="D44:E44"/>
    <mergeCell ref="D45:E45"/>
    <mergeCell ref="F41:G41"/>
    <mergeCell ref="F42:G42"/>
    <mergeCell ref="F43:G43"/>
    <mergeCell ref="F44:G44"/>
    <mergeCell ref="F45:G45"/>
    <mergeCell ref="A47:G47"/>
    <mergeCell ref="D48:E48"/>
    <mergeCell ref="F48:G48"/>
    <mergeCell ref="A46:G46"/>
    <mergeCell ref="B68:G68"/>
    <mergeCell ref="F64:G64"/>
    <mergeCell ref="C66:E66"/>
    <mergeCell ref="C67:E67"/>
    <mergeCell ref="D51:E51"/>
    <mergeCell ref="F51:G51"/>
    <mergeCell ref="D52:E52"/>
    <mergeCell ref="F52:G52"/>
    <mergeCell ref="D53:E53"/>
    <mergeCell ref="F53:G53"/>
    <mergeCell ref="A65:G65"/>
    <mergeCell ref="D49:E49"/>
    <mergeCell ref="F49:G49"/>
    <mergeCell ref="A63:G63"/>
    <mergeCell ref="D64:E64"/>
  </mergeCells>
  <conditionalFormatting sqref="A9:G9">
    <cfRule type="cellIs" dxfId="8" priority="20" operator="equal">
      <formula>"AL SER SU CAPACITACIÓN EN ESPAÑA, NECESITA PERMISO DE SANIDAD SI LA ACTIVIDAD DURA MÁS DE 6 MESES"</formula>
    </cfRule>
    <cfRule type="cellIs" dxfId="7" priority="21" operator="equal">
      <formula>"AL SER SU CAPACITACIÓN EN ESPAÑA, NECESITA PERMISO DE SANIDAD SI LA ACTIVIDAD DURA MÁS DE 6 MESES"</formula>
    </cfRule>
    <cfRule type="cellIs" dxfId="6" priority="22" operator="equal">
      <formula>$C$8</formula>
    </cfRule>
  </conditionalFormatting>
  <conditionalFormatting sqref="B17:B18">
    <cfRule type="cellIs" dxfId="5" priority="19" operator="equal">
      <formula>"AL ENCONTRARSE EN CUMPLIMIENTO DE CONTRATO DE RETRIBUCIÓN, REQUERIMOS APORTE LO SIGUIENTE"</formula>
    </cfRule>
  </conditionalFormatting>
  <conditionalFormatting sqref="B20:B21">
    <cfRule type="cellIs" dxfId="4" priority="14" operator="equal">
      <formula>"AL ENCONTRARSE EN CUMPLIMIENTO DE CONTRATO DE RETRIBUCIÓN, REQUERIMOS APORTE LO SIGUIENTE"</formula>
    </cfRule>
  </conditionalFormatting>
  <conditionalFormatting sqref="B18:G18">
    <cfRule type="cellIs" dxfId="3" priority="7" operator="equal">
      <formula>"AL NO CONTAR CON ALGUNO DE LOS REQUISITOS INDICADOS, DEBE DE SOLICITARLOS ANTES DE REALIZAR LA SOLICITUD DE SU BECA, DE LO CONTRARIO NO SE LE DARA TRÁMITE A SU SOLICITUD"</formula>
    </cfRule>
  </conditionalFormatting>
  <conditionalFormatting sqref="G12">
    <cfRule type="cellIs" dxfId="2" priority="3" operator="lessThan">
      <formula>16</formula>
    </cfRule>
  </conditionalFormatting>
  <conditionalFormatting sqref="D20">
    <cfRule type="cellIs" dxfId="1" priority="2" operator="equal">
      <formula>"NO"</formula>
    </cfRule>
  </conditionalFormatting>
  <conditionalFormatting sqref="G20">
    <cfRule type="cellIs" dxfId="0" priority="1" operator="equal">
      <formula>"NO"</formula>
    </cfRule>
  </conditionalFormatting>
  <dataValidations count="4">
    <dataValidation type="list" allowBlank="1" showInputMessage="1" showErrorMessage="1" sqref="C13" xr:uid="{54A7E6D0-926C-4C8D-A092-1E8F0A8D5A47}">
      <formula1>$J$1:$J$3</formula1>
    </dataValidation>
    <dataValidation type="list" allowBlank="1" showInputMessage="1" showErrorMessage="1" sqref="C21" xr:uid="{A7B74A4A-5DA8-43B3-B6CD-5FAED1AB05E9}">
      <formula1>$I$21:$I$27</formula1>
    </dataValidation>
    <dataValidation type="list" allowBlank="1" showInputMessage="1" showErrorMessage="1" sqref="C8:G8" xr:uid="{69AC13FD-DF62-46DD-8E65-28739D9F814B}">
      <formula1>$M$1:$M$243</formula1>
    </dataValidation>
    <dataValidation type="list" allowBlank="1" showInputMessage="1" showErrorMessage="1" sqref="C24:C26 C14:C16 G16:G17 D17 C19 F24:G24 C29:C35 C37:C38 C41:C45 G66:G67 C64 G19:G20 D20 C48:C53 F64" xr:uid="{417DEB75-DAFD-41BE-80B0-BB9CDBABF947}">
      <formula1>$I$1:$I$4</formula1>
    </dataValidation>
  </dataValidations>
  <printOptions horizontalCentered="1" verticalCentered="1"/>
  <pageMargins left="0" right="0" top="0" bottom="0.59055118110236227" header="0" footer="0"/>
  <pageSetup scale="60" orientation="portrait" r:id="rId1"/>
  <headerFooter>
    <oddHeader>&amp;C</oddHeader>
    <oddFooter>Página &amp;P</oddFooter>
  </headerFooter>
  <rowBreaks count="2" manualBreakCount="2">
    <brk id="26" max="6" man="1"/>
    <brk id="62" max="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B426A89AC6BC24DA85D19CA7FB30A7C" ma:contentTypeVersion="11" ma:contentTypeDescription="Crear nuevo documento." ma:contentTypeScope="" ma:versionID="ac192bbb5f852b58267d99cc71fc7611">
  <xsd:schema xmlns:xsd="http://www.w3.org/2001/XMLSchema" xmlns:xs="http://www.w3.org/2001/XMLSchema" xmlns:p="http://schemas.microsoft.com/office/2006/metadata/properties" xmlns:ns3="0c09aebf-5597-466c-adde-ce8f59b3b757" xmlns:ns4="0d96bd84-5ae8-4a9f-8f67-5a3530c5a1c1" targetNamespace="http://schemas.microsoft.com/office/2006/metadata/properties" ma:root="true" ma:fieldsID="302cfdfc3157bc2b7f65383fce341f17" ns3:_="" ns4:_="">
    <xsd:import namespace="0c09aebf-5597-466c-adde-ce8f59b3b757"/>
    <xsd:import namespace="0d96bd84-5ae8-4a9f-8f67-5a3530c5a1c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9aebf-5597-466c-adde-ce8f59b3b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96bd84-5ae8-4a9f-8f67-5a3530c5a1c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9C795C-9628-41F6-81C0-B9A5FEB96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9aebf-5597-466c-adde-ce8f59b3b757"/>
    <ds:schemaRef ds:uri="0d96bd84-5ae8-4a9f-8f67-5a3530c5a1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53188E-09CC-4A3A-B6BB-4B0987C3E1A6}">
  <ds:schemaRefs>
    <ds:schemaRef ds:uri="http://schemas.microsoft.com/sharepoint/v3/contenttype/forms"/>
  </ds:schemaRefs>
</ds:datastoreItem>
</file>

<file path=customXml/itemProps3.xml><?xml version="1.0" encoding="utf-8"?>
<ds:datastoreItem xmlns:ds="http://schemas.openxmlformats.org/officeDocument/2006/customXml" ds:itemID="{EE152878-CA95-4AC5-A698-4E4149FEBC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RT Básica exterior</vt:lpstr>
      <vt:lpstr>'RT Básica exterior'!Área_de_impresión</vt:lpstr>
      <vt:lpstr>'RT Básica exterior'!Títulos_a_imprimir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karias</dc:creator>
  <cp:lastModifiedBy>Gustavo Alonso Dalorzo Marín</cp:lastModifiedBy>
  <cp:lastPrinted>2019-10-02T15:52:10Z</cp:lastPrinted>
  <dcterms:created xsi:type="dcterms:W3CDTF">2016-02-15T15:58:45Z</dcterms:created>
  <dcterms:modified xsi:type="dcterms:W3CDTF">2021-11-12T18:52:25Z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0x010100BB426A89AC6BC24DA85D19CA7FB30A7C</vt:lpwstr>
  </property>
</Properties>
</file>